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8695" windowHeight="15075"/>
  </bookViews>
  <sheets>
    <sheet name="export" sheetId="1" r:id="rId1"/>
  </sheets>
  <calcPr calcId="145621"/>
</workbook>
</file>

<file path=xl/calcChain.xml><?xml version="1.0" encoding="utf-8"?>
<calcChain xmlns="http://schemas.openxmlformats.org/spreadsheetml/2006/main">
  <c r="D61" i="1" l="1"/>
  <c r="D7" i="1"/>
  <c r="E7" i="1" l="1"/>
  <c r="F7" i="1"/>
  <c r="G7" i="1"/>
  <c r="E131" i="1"/>
  <c r="F131" i="1"/>
  <c r="G131" i="1"/>
  <c r="E121" i="1"/>
  <c r="E134" i="1" s="1"/>
  <c r="F121" i="1"/>
  <c r="G121" i="1"/>
  <c r="D108" i="1"/>
  <c r="G134" i="1" l="1"/>
  <c r="F134" i="1"/>
  <c r="D131" i="1"/>
  <c r="D121" i="1"/>
  <c r="D134" i="1" s="1"/>
  <c r="E16" i="1"/>
  <c r="F16" i="1"/>
  <c r="G16" i="1"/>
  <c r="D16" i="1"/>
  <c r="E10" i="1"/>
  <c r="F10" i="1"/>
  <c r="G10" i="1"/>
  <c r="D10" i="1"/>
  <c r="G133" i="1" l="1"/>
  <c r="E133" i="1"/>
  <c r="F133" i="1"/>
  <c r="D133" i="1"/>
</calcChain>
</file>

<file path=xl/sharedStrings.xml><?xml version="1.0" encoding="utf-8"?>
<sst xmlns="http://schemas.openxmlformats.org/spreadsheetml/2006/main" count="242" uniqueCount="242">
  <si>
    <t>17336163 - Liptovská NsP MUDr. Ivana Stodolu Liptovský Mikulá</t>
  </si>
  <si>
    <t xml:space="preserve"> Prehľady: Rekapitulácia podľa podpoložiek - 12/2021</t>
  </si>
  <si>
    <t>Položka</t>
  </si>
  <si>
    <t>Názov položky</t>
  </si>
  <si>
    <t>212003</t>
  </si>
  <si>
    <t>Príjmy z prenajatých budov, priestorov a objektov</t>
  </si>
  <si>
    <t>223001</t>
  </si>
  <si>
    <t>Poplatky a platby za predaj výrobkov, tovarov a služieb</t>
  </si>
  <si>
    <t>223003</t>
  </si>
  <si>
    <t>Poplatky a platby za stravné</t>
  </si>
  <si>
    <t>223004</t>
  </si>
  <si>
    <t>Poplatky a platby za prebytočný hnuteľný majetok</t>
  </si>
  <si>
    <t>223===</t>
  </si>
  <si>
    <t>292006</t>
  </si>
  <si>
    <t>Príjmy z náhrad z poistného plnenia</t>
  </si>
  <si>
    <t>292012</t>
  </si>
  <si>
    <t>Príjmy z dobropisov</t>
  </si>
  <si>
    <t>292019</t>
  </si>
  <si>
    <t>Príjmy z refundácie</t>
  </si>
  <si>
    <t>292027</t>
  </si>
  <si>
    <t>Iné</t>
  </si>
  <si>
    <t>292===</t>
  </si>
  <si>
    <t>2=====</t>
  </si>
  <si>
    <t xml:space="preserve">311   </t>
  </si>
  <si>
    <t>Tuzemské bežné granty</t>
  </si>
  <si>
    <t>312001</t>
  </si>
  <si>
    <t>Tuzemské bežné transfery v rámci VS zo ŠR okrem preneseného výkonu štátnej správy</t>
  </si>
  <si>
    <t>312008</t>
  </si>
  <si>
    <t>Tuzemské bežné transfery v rámci VS z rozpočtu VÚC</t>
  </si>
  <si>
    <t>312===</t>
  </si>
  <si>
    <t>31====</t>
  </si>
  <si>
    <t xml:space="preserve">321   </t>
  </si>
  <si>
    <t>Tuzemské kapitálové granty</t>
  </si>
  <si>
    <t>322001</t>
  </si>
  <si>
    <t>Tuzemské kapitálové transfery v rámci VS zo štátneho rozpočtu</t>
  </si>
  <si>
    <t>322006</t>
  </si>
  <si>
    <t>Tuzemské kapitálové transfery v rámci VS z rozpočtu VÚC</t>
  </si>
  <si>
    <t>322===</t>
  </si>
  <si>
    <t>32====</t>
  </si>
  <si>
    <t>3=====</t>
  </si>
  <si>
    <t xml:space="preserve">453   </t>
  </si>
  <si>
    <t>Prostriedky z predchádzajúcich rokov</t>
  </si>
  <si>
    <t xml:space="preserve">611   </t>
  </si>
  <si>
    <t>Tarifný plat,osobný plat,zákl.plat,funk.plat...vrátane ich náhrad</t>
  </si>
  <si>
    <t>612001</t>
  </si>
  <si>
    <t>Osobný príplatok</t>
  </si>
  <si>
    <t>612002</t>
  </si>
  <si>
    <t>Ostatné príplatky okrem osobných príplatkov</t>
  </si>
  <si>
    <t>612===</t>
  </si>
  <si>
    <t xml:space="preserve">613   </t>
  </si>
  <si>
    <t>Náhrada za pracovnú,pohotovosť, služobnú pohotovosť a náhrada, odmena za pohotovosť</t>
  </si>
  <si>
    <t xml:space="preserve">614   </t>
  </si>
  <si>
    <t>Odmeny</t>
  </si>
  <si>
    <t>61====</t>
  </si>
  <si>
    <t xml:space="preserve">621   </t>
  </si>
  <si>
    <t>Poistné do Všeobecnej zdravotnej poisťovne</t>
  </si>
  <si>
    <t xml:space="preserve">623   </t>
  </si>
  <si>
    <t>Poistné do ostatných zdravotných poisťovní</t>
  </si>
  <si>
    <t>625001</t>
  </si>
  <si>
    <t>Poistné do Sociálnej poisťovne na nemocenské poistenie</t>
  </si>
  <si>
    <t>625002</t>
  </si>
  <si>
    <t>Poistné do Sociálnej poisťovne na starobné poistenie</t>
  </si>
  <si>
    <t>625003</t>
  </si>
  <si>
    <t>Poistné do Sociálnej poisťovne na úrazové poistenie</t>
  </si>
  <si>
    <t>625004</t>
  </si>
  <si>
    <t>Poistné do Sociálnej poisťovne na invalidné poistenie</t>
  </si>
  <si>
    <t>625005</t>
  </si>
  <si>
    <t>Poistné do Sociálnej poisťovne na poistenie v nezamestnanosti</t>
  </si>
  <si>
    <t>625007</t>
  </si>
  <si>
    <t>Poistné do Sociálnej poisťovne do rezervného fondu solidarity</t>
  </si>
  <si>
    <t>625===</t>
  </si>
  <si>
    <t xml:space="preserve">627   </t>
  </si>
  <si>
    <t>Príspevok do doplnkových dôchodkových poisťovní</t>
  </si>
  <si>
    <t>62====</t>
  </si>
  <si>
    <t>631001</t>
  </si>
  <si>
    <t>Cestovné náhrady - tuzemské</t>
  </si>
  <si>
    <t>631002</t>
  </si>
  <si>
    <t>Cestovné náhrady - zahraničné</t>
  </si>
  <si>
    <t>631===</t>
  </si>
  <si>
    <t>632001</t>
  </si>
  <si>
    <t>Energie</t>
  </si>
  <si>
    <t>632002</t>
  </si>
  <si>
    <t>Vodné, stočné</t>
  </si>
  <si>
    <t>632003</t>
  </si>
  <si>
    <t>Poštové služby</t>
  </si>
  <si>
    <t>632004</t>
  </si>
  <si>
    <t>Komunikačná infraštruktúra</t>
  </si>
  <si>
    <t>632005</t>
  </si>
  <si>
    <t>Telekomunikačné služby</t>
  </si>
  <si>
    <t>632===</t>
  </si>
  <si>
    <t>633001</t>
  </si>
  <si>
    <t>Interiérové vybavenie</t>
  </si>
  <si>
    <t>633002</t>
  </si>
  <si>
    <t>Výpočtová technika</t>
  </si>
  <si>
    <t>633003</t>
  </si>
  <si>
    <t>Telekomunikačná technika</t>
  </si>
  <si>
    <t>633004</t>
  </si>
  <si>
    <t>Prevádzkové stroje, prístroje, zariadenie, technika a náradie</t>
  </si>
  <si>
    <t>633005</t>
  </si>
  <si>
    <t>Špeciálne stroje, prístroje, zariadenie, technika a náradie</t>
  </si>
  <si>
    <t>633006</t>
  </si>
  <si>
    <t>Všeobecný materiál</t>
  </si>
  <si>
    <t>633008</t>
  </si>
  <si>
    <t>Krv a krvné výrobky</t>
  </si>
  <si>
    <t>633009</t>
  </si>
  <si>
    <t>Knihy,časopisy,noviny,učebnice,učebné a kompenzačné pomôcky</t>
  </si>
  <si>
    <t>633010</t>
  </si>
  <si>
    <t>Pracovné odevy, obuv a pracovné pomôcky</t>
  </si>
  <si>
    <t>633011</t>
  </si>
  <si>
    <t>Potraviny</t>
  </si>
  <si>
    <t>633013</t>
  </si>
  <si>
    <t xml:space="preserve">Softvér </t>
  </si>
  <si>
    <t>633016</t>
  </si>
  <si>
    <t xml:space="preserve">Reprezentačné </t>
  </si>
  <si>
    <t>633018</t>
  </si>
  <si>
    <t>Licencie</t>
  </si>
  <si>
    <t>633===</t>
  </si>
  <si>
    <t>634001</t>
  </si>
  <si>
    <t>Palivo, mazivá, oleje, špeciálne kvapaliny</t>
  </si>
  <si>
    <t>634002</t>
  </si>
  <si>
    <t>Servis, údržba, opravy a výdavky s tým spojené</t>
  </si>
  <si>
    <t>634003</t>
  </si>
  <si>
    <t>Poistenie</t>
  </si>
  <si>
    <t>634004</t>
  </si>
  <si>
    <t>Prepravné a nájom dopravných prostriedkov</t>
  </si>
  <si>
    <t>634005</t>
  </si>
  <si>
    <t>Karty, známky, poplatky</t>
  </si>
  <si>
    <t>634===</t>
  </si>
  <si>
    <t>635001</t>
  </si>
  <si>
    <t>Rutinná a štandardná údržba interiérového vybavenia</t>
  </si>
  <si>
    <t>635002</t>
  </si>
  <si>
    <t>Rutinná a štandardná údržba výpočtovej techniky</t>
  </si>
  <si>
    <t>635003</t>
  </si>
  <si>
    <t>Rutinná a štandardná údržba telekomunikačnej techniky</t>
  </si>
  <si>
    <t>635004</t>
  </si>
  <si>
    <t>Rutinná a štandardná údržba prevádzkových strojov,prístrojov,zariadení,techniky a náradia</t>
  </si>
  <si>
    <t>635005</t>
  </si>
  <si>
    <t>Rutinná a štandardná údržba špeciálnych strojov,prístojov,zariadení,techniky a náradia</t>
  </si>
  <si>
    <t>635006</t>
  </si>
  <si>
    <t>Rutinná a štandardná údržba budov, objektov alebo ich častí</t>
  </si>
  <si>
    <t>635007</t>
  </si>
  <si>
    <t>Rutinná a štandardná údržba pracovných odevov, obuvi a pracovných pomôcok</t>
  </si>
  <si>
    <t>635009</t>
  </si>
  <si>
    <t>Rutinná a štandardná údržba softvéru</t>
  </si>
  <si>
    <t>635010</t>
  </si>
  <si>
    <t>Rutinná a štandardná údržba komunikačnej infraštruktúry</t>
  </si>
  <si>
    <t>635===</t>
  </si>
  <si>
    <t>636001</t>
  </si>
  <si>
    <t>Nájomne za nájom budov, objektov alebo ich častí</t>
  </si>
  <si>
    <t>636002</t>
  </si>
  <si>
    <t>Nájomne za nájom prevádzkových strojov,prístrojov,zariadení,techniky a náradia</t>
  </si>
  <si>
    <t>636006</t>
  </si>
  <si>
    <t>Nájomne za nájom výpočtovej techniky</t>
  </si>
  <si>
    <t>636007</t>
  </si>
  <si>
    <t>Nájomne za nájom softvéru</t>
  </si>
  <si>
    <t>636===</t>
  </si>
  <si>
    <t>637001</t>
  </si>
  <si>
    <t>Školenia,kurzy,semináre,porady,konferencie,sympóziá</t>
  </si>
  <si>
    <t>637003</t>
  </si>
  <si>
    <t>Propagácia, reklama a inzercia</t>
  </si>
  <si>
    <t>637004</t>
  </si>
  <si>
    <t>Všeobecné služby</t>
  </si>
  <si>
    <t>637005</t>
  </si>
  <si>
    <t>Špeciálne služby</t>
  </si>
  <si>
    <t>637006</t>
  </si>
  <si>
    <t>Náhrady</t>
  </si>
  <si>
    <t>637011</t>
  </si>
  <si>
    <t>Štúdie, expertízy, posudky</t>
  </si>
  <si>
    <t>637012</t>
  </si>
  <si>
    <t>Poplatky a odvody</t>
  </si>
  <si>
    <t>637014</t>
  </si>
  <si>
    <t>Stravovanie</t>
  </si>
  <si>
    <t>637015</t>
  </si>
  <si>
    <t>Poistné</t>
  </si>
  <si>
    <t>637016</t>
  </si>
  <si>
    <t>Prídel do sociálneho fondu</t>
  </si>
  <si>
    <t>637018</t>
  </si>
  <si>
    <t>Vrátenie príjmov z minulých rokov</t>
  </si>
  <si>
    <t>637020</t>
  </si>
  <si>
    <t>Finančné zúčtovanie</t>
  </si>
  <si>
    <t>637024</t>
  </si>
  <si>
    <t>Vyrovnanie kurzových rozdielov</t>
  </si>
  <si>
    <t>637027</t>
  </si>
  <si>
    <t>Odmeny pracovníkov mimopracovného pomeru</t>
  </si>
  <si>
    <t>637029</t>
  </si>
  <si>
    <t>Manká a šKod_EKy</t>
  </si>
  <si>
    <t>637031</t>
  </si>
  <si>
    <t>637032</t>
  </si>
  <si>
    <t>Mylné platby</t>
  </si>
  <si>
    <t>637034</t>
  </si>
  <si>
    <t>Zdravotníckym zariadeniam</t>
  </si>
  <si>
    <t>637035</t>
  </si>
  <si>
    <t>Dane</t>
  </si>
  <si>
    <t>637036</t>
  </si>
  <si>
    <t>Reprezentačné výdavky</t>
  </si>
  <si>
    <t>637037</t>
  </si>
  <si>
    <t>Vratky</t>
  </si>
  <si>
    <t>637040</t>
  </si>
  <si>
    <t>Služby v oblasti informačno-komunikačných technológií</t>
  </si>
  <si>
    <t>637===</t>
  </si>
  <si>
    <t>63====</t>
  </si>
  <si>
    <t>642006</t>
  </si>
  <si>
    <t>Transfery na členské príspevky</t>
  </si>
  <si>
    <t>642012</t>
  </si>
  <si>
    <t>Transfery na odstupné</t>
  </si>
  <si>
    <t>642013</t>
  </si>
  <si>
    <t>Transfery na odchodné</t>
  </si>
  <si>
    <t>642015</t>
  </si>
  <si>
    <t>Transfery na nemocenské dávky</t>
  </si>
  <si>
    <t>642===</t>
  </si>
  <si>
    <t>651004</t>
  </si>
  <si>
    <t>Splácanie úrokov v tuzemsku ostatnému veriteľovi</t>
  </si>
  <si>
    <t>6=====</t>
  </si>
  <si>
    <t>711003</t>
  </si>
  <si>
    <t>Nákup softvéru</t>
  </si>
  <si>
    <t>713001</t>
  </si>
  <si>
    <t>Nákup interiérového vybavenia</t>
  </si>
  <si>
    <t>713002</t>
  </si>
  <si>
    <t>Nákup výpočtovej techniky</t>
  </si>
  <si>
    <t>713004</t>
  </si>
  <si>
    <t>Nákup prevádzkových strojov,prístrojov,zariadení,techniky a náradia</t>
  </si>
  <si>
    <t>713===</t>
  </si>
  <si>
    <t xml:space="preserve">716   </t>
  </si>
  <si>
    <t>Prípravná a projektová dokumentácia</t>
  </si>
  <si>
    <t>717002</t>
  </si>
  <si>
    <t>Rekonštrukcia a modernizácia</t>
  </si>
  <si>
    <t>717003</t>
  </si>
  <si>
    <t>Prístavby, nadstavby, stavebné úpravy</t>
  </si>
  <si>
    <t>717===</t>
  </si>
  <si>
    <t>71====</t>
  </si>
  <si>
    <t xml:space="preserve">824   </t>
  </si>
  <si>
    <t>Splácanie finančného prenájmu</t>
  </si>
  <si>
    <t>P=====</t>
  </si>
  <si>
    <t>Príjmy</t>
  </si>
  <si>
    <t>V=====</t>
  </si>
  <si>
    <t>Výdaje</t>
  </si>
  <si>
    <t>Čerpanie 2021</t>
  </si>
  <si>
    <t>2022</t>
  </si>
  <si>
    <t>2023</t>
  </si>
  <si>
    <t>2024</t>
  </si>
  <si>
    <t>2025</t>
  </si>
  <si>
    <t>Pokuty a penále BFF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</si>
</sst>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3" borderId="3" xfId="0" applyNumberFormat="1" applyFill="1" applyBorder="1" applyAlignment="1">
      <alignment horizontal="left" vertical="center"/>
    </xf>
    <xf numFmtId="49" fontId="0" fillId="3" borderId="0" xfId="0" applyNumberFormat="1" applyFill="1" applyBorder="1" applyAlignment="1">
      <alignment horizontal="left" vertical="center"/>
    </xf>
    <xf numFmtId="49" fontId="0" fillId="3" borderId="4" xfId="0" applyNumberFormat="1" applyFill="1" applyBorder="1" applyAlignment="1">
      <alignment horizontal="left" vertical="center"/>
    </xf>
    <xf numFmtId="49" fontId="0" fillId="3" borderId="5" xfId="0" applyNumberFormat="1" applyFill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9" fontId="0" fillId="4" borderId="3" xfId="0" applyNumberFormat="1" applyFill="1" applyBorder="1" applyAlignment="1">
      <alignment horizontal="left" vertical="center"/>
    </xf>
    <xf numFmtId="49" fontId="0" fillId="4" borderId="0" xfId="0" applyNumberFormat="1" applyFill="1" applyBorder="1" applyAlignment="1">
      <alignment horizontal="left" vertical="center"/>
    </xf>
    <xf numFmtId="49" fontId="0" fillId="5" borderId="3" xfId="0" applyNumberFormat="1" applyFill="1" applyBorder="1" applyAlignment="1">
      <alignment horizontal="left" vertical="center"/>
    </xf>
    <xf numFmtId="49" fontId="0" fillId="5" borderId="0" xfId="0" applyNumberFormat="1" applyFill="1" applyBorder="1" applyAlignment="1">
      <alignment horizontal="left" vertical="center"/>
    </xf>
    <xf numFmtId="49" fontId="0" fillId="6" borderId="3" xfId="0" applyNumberFormat="1" applyFill="1" applyBorder="1" applyAlignment="1">
      <alignment horizontal="left" vertical="center"/>
    </xf>
    <xf numFmtId="49" fontId="0" fillId="6" borderId="0" xfId="0" applyNumberFormat="1" applyFill="1" applyBorder="1" applyAlignment="1">
      <alignment horizontal="left" vertical="center"/>
    </xf>
    <xf numFmtId="49" fontId="0" fillId="7" borderId="3" xfId="0" applyNumberFormat="1" applyFill="1" applyBorder="1" applyAlignment="1">
      <alignment horizontal="left" vertical="center"/>
    </xf>
    <xf numFmtId="49" fontId="0" fillId="7" borderId="0" xfId="0" applyNumberFormat="1" applyFill="1" applyBorder="1" applyAlignment="1">
      <alignment horizontal="left" vertical="center"/>
    </xf>
    <xf numFmtId="4" fontId="1" fillId="2" borderId="7" xfId="0" applyNumberFormat="1" applyFont="1" applyFill="1" applyBorder="1" applyAlignment="1">
      <alignment horizontal="center" vertical="center"/>
    </xf>
    <xf numFmtId="4" fontId="0" fillId="0" borderId="6" xfId="0" applyNumberFormat="1" applyBorder="1" applyAlignment="1">
      <alignment horizontal="right" vertical="center"/>
    </xf>
    <xf numFmtId="4" fontId="0" fillId="3" borderId="6" xfId="0" applyNumberFormat="1" applyFill="1" applyBorder="1" applyAlignment="1">
      <alignment horizontal="right" vertical="center"/>
    </xf>
    <xf numFmtId="4" fontId="0" fillId="4" borderId="6" xfId="0" applyNumberFormat="1" applyFill="1" applyBorder="1" applyAlignment="1">
      <alignment horizontal="right" vertical="center"/>
    </xf>
    <xf numFmtId="4" fontId="0" fillId="7" borderId="6" xfId="0" applyNumberFormat="1" applyFill="1" applyBorder="1" applyAlignment="1">
      <alignment horizontal="right" vertical="center"/>
    </xf>
    <xf numFmtId="4" fontId="0" fillId="5" borderId="6" xfId="0" applyNumberFormat="1" applyFill="1" applyBorder="1" applyAlignment="1">
      <alignment horizontal="right" vertical="center"/>
    </xf>
    <xf numFmtId="4" fontId="0" fillId="6" borderId="6" xfId="0" applyNumberFormat="1" applyFill="1" applyBorder="1" applyAlignment="1">
      <alignment horizontal="right" vertical="center"/>
    </xf>
    <xf numFmtId="49" fontId="0" fillId="8" borderId="3" xfId="0" applyNumberFormat="1" applyFill="1" applyBorder="1" applyAlignment="1">
      <alignment horizontal="left" vertical="center"/>
    </xf>
    <xf numFmtId="49" fontId="0" fillId="8" borderId="0" xfId="0" applyNumberFormat="1" applyFill="1" applyBorder="1" applyAlignment="1">
      <alignment horizontal="left" vertical="center"/>
    </xf>
    <xf numFmtId="4" fontId="0" fillId="8" borderId="6" xfId="0" applyNumberFormat="1" applyFill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4"/>
  <sheetViews>
    <sheetView tabSelected="1" topLeftCell="B109" workbookViewId="0">
      <selection activeCell="I124" sqref="I124"/>
    </sheetView>
  </sheetViews>
  <sheetFormatPr defaultRowHeight="15" x14ac:dyDescent="0.25"/>
  <cols>
    <col min="1" max="1" width="7.85546875" style="1" bestFit="1" customWidth="1"/>
    <col min="2" max="2" width="82.7109375" style="1" bestFit="1" customWidth="1"/>
    <col min="3" max="3" width="13.5703125" style="10" bestFit="1" customWidth="1"/>
    <col min="4" max="4" width="14.7109375" style="10" customWidth="1"/>
    <col min="5" max="5" width="12.85546875" style="10" customWidth="1"/>
    <col min="6" max="6" width="12.42578125" style="10" bestFit="1" customWidth="1"/>
    <col min="7" max="7" width="13.7109375" style="10" customWidth="1"/>
    <col min="8" max="8" width="13.7109375" style="1" customWidth="1"/>
    <col min="9" max="9" width="15.28515625" style="1" customWidth="1"/>
    <col min="10" max="10" width="12.28515625" style="1" customWidth="1"/>
    <col min="11" max="11" width="13" style="1" customWidth="1"/>
    <col min="12" max="12" width="15" style="1" customWidth="1"/>
    <col min="13" max="13" width="9.140625" style="1"/>
    <col min="14" max="14" width="12.42578125" style="1" bestFit="1" customWidth="1"/>
    <col min="15" max="16384" width="9.140625" style="1"/>
  </cols>
  <sheetData>
    <row r="2" spans="1:10" ht="15.75" x14ac:dyDescent="0.25">
      <c r="A2" s="30" t="s">
        <v>0</v>
      </c>
      <c r="B2" s="31"/>
      <c r="C2" s="31"/>
      <c r="D2" s="31"/>
      <c r="E2" s="31"/>
      <c r="F2" s="31"/>
    </row>
    <row r="3" spans="1:10" ht="18.75" x14ac:dyDescent="0.25">
      <c r="A3" s="32" t="s">
        <v>1</v>
      </c>
      <c r="B3" s="33"/>
      <c r="C3" s="33"/>
      <c r="D3" s="33"/>
      <c r="E3" s="33"/>
      <c r="F3" s="33"/>
      <c r="G3" s="29"/>
    </row>
    <row r="5" spans="1:10" ht="15.75" thickBot="1" x14ac:dyDescent="0.3">
      <c r="A5" s="2" t="s">
        <v>2</v>
      </c>
      <c r="B5" s="3" t="s">
        <v>3</v>
      </c>
      <c r="C5" s="19" t="s">
        <v>236</v>
      </c>
      <c r="D5" s="19" t="s">
        <v>237</v>
      </c>
      <c r="E5" s="19" t="s">
        <v>238</v>
      </c>
      <c r="F5" s="19" t="s">
        <v>239</v>
      </c>
      <c r="G5" s="19" t="s">
        <v>240</v>
      </c>
    </row>
    <row r="6" spans="1:10" x14ac:dyDescent="0.25">
      <c r="A6" s="4" t="s">
        <v>4</v>
      </c>
      <c r="B6" s="5" t="s">
        <v>5</v>
      </c>
      <c r="C6" s="20">
        <v>174770.36</v>
      </c>
      <c r="D6" s="20">
        <v>180000</v>
      </c>
      <c r="E6" s="20">
        <v>190000</v>
      </c>
      <c r="F6" s="20">
        <v>200000</v>
      </c>
      <c r="G6" s="20">
        <v>210000</v>
      </c>
    </row>
    <row r="7" spans="1:10" x14ac:dyDescent="0.25">
      <c r="A7" s="4" t="s">
        <v>6</v>
      </c>
      <c r="B7" s="5" t="s">
        <v>7</v>
      </c>
      <c r="C7" s="20">
        <v>21676057.309999999</v>
      </c>
      <c r="D7" s="20">
        <f>23450000+229975</f>
        <v>23679975</v>
      </c>
      <c r="E7" s="20">
        <f>25000000+733654</f>
        <v>25733654</v>
      </c>
      <c r="F7" s="20">
        <f>27000000+378476</f>
        <v>27378476</v>
      </c>
      <c r="G7" s="20">
        <f>29000000-209135</f>
        <v>28790865</v>
      </c>
      <c r="H7" s="10"/>
      <c r="I7" s="10"/>
      <c r="J7" s="10"/>
    </row>
    <row r="8" spans="1:10" x14ac:dyDescent="0.25">
      <c r="A8" s="4" t="s">
        <v>8</v>
      </c>
      <c r="B8" s="5" t="s">
        <v>9</v>
      </c>
      <c r="C8" s="20">
        <v>187980.29</v>
      </c>
      <c r="D8" s="20">
        <v>190000</v>
      </c>
      <c r="E8" s="20">
        <v>210000</v>
      </c>
      <c r="F8" s="20">
        <v>230000</v>
      </c>
      <c r="G8" s="20">
        <v>250000</v>
      </c>
    </row>
    <row r="9" spans="1:10" x14ac:dyDescent="0.25">
      <c r="A9" s="4" t="s">
        <v>10</v>
      </c>
      <c r="B9" s="5" t="s">
        <v>11</v>
      </c>
      <c r="C9" s="20">
        <v>3888.32</v>
      </c>
      <c r="D9" s="20">
        <v>5000</v>
      </c>
      <c r="E9" s="20">
        <v>10000</v>
      </c>
      <c r="F9" s="20">
        <v>15000</v>
      </c>
      <c r="G9" s="20">
        <v>5000</v>
      </c>
    </row>
    <row r="10" spans="1:10" x14ac:dyDescent="0.25">
      <c r="A10" s="6" t="s">
        <v>12</v>
      </c>
      <c r="B10" s="7"/>
      <c r="C10" s="21">
        <v>21867925.920000002</v>
      </c>
      <c r="D10" s="21">
        <f>SUM(D6:D9)</f>
        <v>24054975</v>
      </c>
      <c r="E10" s="21">
        <f t="shared" ref="E10:G10" si="0">SUM(E6:E9)</f>
        <v>26143654</v>
      </c>
      <c r="F10" s="21">
        <f t="shared" si="0"/>
        <v>27823476</v>
      </c>
      <c r="G10" s="21">
        <f t="shared" si="0"/>
        <v>29255865</v>
      </c>
    </row>
    <row r="11" spans="1:10" x14ac:dyDescent="0.25">
      <c r="A11" s="4" t="s">
        <v>13</v>
      </c>
      <c r="B11" s="5" t="s">
        <v>14</v>
      </c>
      <c r="C11" s="20">
        <v>62304.47</v>
      </c>
      <c r="D11" s="20"/>
      <c r="E11" s="20"/>
      <c r="F11" s="20"/>
      <c r="G11" s="20"/>
    </row>
    <row r="12" spans="1:10" x14ac:dyDescent="0.25">
      <c r="A12" s="4" t="s">
        <v>15</v>
      </c>
      <c r="B12" s="5" t="s">
        <v>16</v>
      </c>
      <c r="C12" s="20">
        <v>28030.79</v>
      </c>
      <c r="D12" s="20">
        <v>45000</v>
      </c>
      <c r="E12" s="20">
        <v>55000</v>
      </c>
      <c r="F12" s="20">
        <v>65000</v>
      </c>
      <c r="G12" s="20">
        <v>75000</v>
      </c>
    </row>
    <row r="13" spans="1:10" x14ac:dyDescent="0.25">
      <c r="A13" s="4" t="s">
        <v>17</v>
      </c>
      <c r="B13" s="5" t="s">
        <v>18</v>
      </c>
      <c r="C13" s="20">
        <v>6324.73</v>
      </c>
      <c r="D13" s="20">
        <v>20000</v>
      </c>
      <c r="E13" s="20">
        <v>30000</v>
      </c>
      <c r="F13" s="20">
        <v>30000</v>
      </c>
      <c r="G13" s="20">
        <v>30000</v>
      </c>
    </row>
    <row r="14" spans="1:10" x14ac:dyDescent="0.25">
      <c r="A14" s="4" t="s">
        <v>19</v>
      </c>
      <c r="B14" s="5" t="s">
        <v>20</v>
      </c>
      <c r="C14" s="20">
        <v>86149.43</v>
      </c>
      <c r="D14" s="20">
        <v>140000</v>
      </c>
      <c r="E14" s="20">
        <v>140000</v>
      </c>
      <c r="F14" s="20">
        <v>150000</v>
      </c>
      <c r="G14" s="20">
        <v>150000</v>
      </c>
    </row>
    <row r="15" spans="1:10" x14ac:dyDescent="0.25">
      <c r="A15" s="6" t="s">
        <v>21</v>
      </c>
      <c r="B15" s="7"/>
      <c r="C15" s="21">
        <v>182809.42</v>
      </c>
      <c r="D15" s="21"/>
      <c r="E15" s="21"/>
      <c r="F15" s="21"/>
      <c r="G15" s="21"/>
    </row>
    <row r="16" spans="1:10" x14ac:dyDescent="0.25">
      <c r="A16" s="6" t="s">
        <v>22</v>
      </c>
      <c r="B16" s="7"/>
      <c r="C16" s="21">
        <v>22225505.699999999</v>
      </c>
      <c r="D16" s="21">
        <f>SUM(D11:D14)</f>
        <v>205000</v>
      </c>
      <c r="E16" s="21">
        <f t="shared" ref="E16:G16" si="1">SUM(E11:E14)</f>
        <v>225000</v>
      </c>
      <c r="F16" s="21">
        <f t="shared" si="1"/>
        <v>245000</v>
      </c>
      <c r="G16" s="21">
        <f t="shared" si="1"/>
        <v>255000</v>
      </c>
    </row>
    <row r="17" spans="1:12" x14ac:dyDescent="0.25">
      <c r="A17" s="4" t="s">
        <v>23</v>
      </c>
      <c r="B17" s="5" t="s">
        <v>24</v>
      </c>
      <c r="C17" s="20">
        <v>4925.7</v>
      </c>
      <c r="D17" s="20"/>
      <c r="E17" s="20"/>
      <c r="F17" s="20"/>
      <c r="G17" s="20"/>
    </row>
    <row r="18" spans="1:12" x14ac:dyDescent="0.25">
      <c r="A18" s="4" t="s">
        <v>25</v>
      </c>
      <c r="B18" s="5" t="s">
        <v>26</v>
      </c>
      <c r="C18" s="20">
        <v>1512459.8</v>
      </c>
      <c r="D18" s="20"/>
      <c r="E18" s="20"/>
      <c r="F18" s="20"/>
      <c r="G18" s="20"/>
    </row>
    <row r="19" spans="1:12" x14ac:dyDescent="0.25">
      <c r="A19" s="4" t="s">
        <v>27</v>
      </c>
      <c r="B19" s="5" t="s">
        <v>28</v>
      </c>
      <c r="C19" s="20">
        <v>29655.14</v>
      </c>
      <c r="D19" s="20"/>
      <c r="E19" s="20"/>
      <c r="F19" s="20"/>
      <c r="G19" s="20"/>
    </row>
    <row r="20" spans="1:12" x14ac:dyDescent="0.25">
      <c r="A20" s="6" t="s">
        <v>29</v>
      </c>
      <c r="B20" s="7"/>
      <c r="C20" s="21">
        <v>1542114.94</v>
      </c>
      <c r="D20" s="21"/>
      <c r="E20" s="21"/>
      <c r="F20" s="21"/>
      <c r="G20" s="21"/>
    </row>
    <row r="21" spans="1:12" x14ac:dyDescent="0.25">
      <c r="A21" s="6" t="s">
        <v>30</v>
      </c>
      <c r="B21" s="7"/>
      <c r="C21" s="21">
        <v>1547040.64</v>
      </c>
      <c r="D21" s="21"/>
      <c r="E21" s="21"/>
      <c r="F21" s="21"/>
      <c r="G21" s="21"/>
    </row>
    <row r="22" spans="1:12" x14ac:dyDescent="0.25">
      <c r="A22" s="4" t="s">
        <v>31</v>
      </c>
      <c r="B22" s="5" t="s">
        <v>32</v>
      </c>
      <c r="C22" s="20">
        <v>0</v>
      </c>
      <c r="D22" s="20"/>
      <c r="E22" s="20"/>
      <c r="F22" s="20"/>
      <c r="G22" s="20"/>
    </row>
    <row r="23" spans="1:12" x14ac:dyDescent="0.25">
      <c r="A23" s="4" t="s">
        <v>33</v>
      </c>
      <c r="B23" s="5" t="s">
        <v>34</v>
      </c>
      <c r="C23" s="20">
        <v>313274.94</v>
      </c>
      <c r="D23" s="20"/>
      <c r="E23" s="20"/>
      <c r="F23" s="20"/>
      <c r="G23" s="20"/>
    </row>
    <row r="24" spans="1:12" x14ac:dyDescent="0.25">
      <c r="A24" s="4" t="s">
        <v>35</v>
      </c>
      <c r="B24" s="5" t="s">
        <v>36</v>
      </c>
      <c r="C24" s="20">
        <v>199924.84</v>
      </c>
      <c r="D24" s="20">
        <v>250000</v>
      </c>
      <c r="E24" s="20"/>
      <c r="F24" s="20"/>
      <c r="G24" s="20"/>
    </row>
    <row r="25" spans="1:12" x14ac:dyDescent="0.25">
      <c r="A25" s="6" t="s">
        <v>37</v>
      </c>
      <c r="B25" s="7"/>
      <c r="C25" s="21">
        <v>513199.78</v>
      </c>
      <c r="D25" s="21"/>
      <c r="E25" s="21"/>
      <c r="F25" s="21"/>
      <c r="G25" s="21"/>
    </row>
    <row r="26" spans="1:12" x14ac:dyDescent="0.25">
      <c r="A26" s="6" t="s">
        <v>38</v>
      </c>
      <c r="B26" s="7"/>
      <c r="C26" s="21">
        <v>513199.78</v>
      </c>
      <c r="D26" s="21"/>
      <c r="E26" s="21"/>
      <c r="F26" s="21"/>
      <c r="G26" s="21"/>
    </row>
    <row r="27" spans="1:12" x14ac:dyDescent="0.25">
      <c r="A27" s="6" t="s">
        <v>39</v>
      </c>
      <c r="B27" s="7"/>
      <c r="C27" s="21">
        <v>2060240.42</v>
      </c>
      <c r="D27" s="21"/>
      <c r="E27" s="21"/>
      <c r="F27" s="21"/>
      <c r="G27" s="21"/>
    </row>
    <row r="28" spans="1:12" x14ac:dyDescent="0.25">
      <c r="A28" s="26" t="s">
        <v>40</v>
      </c>
      <c r="B28" s="27" t="s">
        <v>41</v>
      </c>
      <c r="C28" s="28">
        <v>708355.3</v>
      </c>
      <c r="D28" s="28">
        <v>1000241</v>
      </c>
      <c r="E28" s="28"/>
      <c r="F28" s="28"/>
      <c r="G28" s="28"/>
    </row>
    <row r="29" spans="1:12" x14ac:dyDescent="0.25">
      <c r="A29" s="11" t="s">
        <v>42</v>
      </c>
      <c r="B29" s="12" t="s">
        <v>43</v>
      </c>
      <c r="C29" s="22">
        <v>-7796973.5</v>
      </c>
      <c r="D29" s="22">
        <v>8512500</v>
      </c>
      <c r="E29" s="22">
        <v>9150938</v>
      </c>
      <c r="F29" s="22">
        <v>9837258</v>
      </c>
      <c r="G29" s="22">
        <v>10575053</v>
      </c>
    </row>
    <row r="30" spans="1:12" x14ac:dyDescent="0.25">
      <c r="A30" s="11" t="s">
        <v>44</v>
      </c>
      <c r="B30" s="12" t="s">
        <v>45</v>
      </c>
      <c r="C30" s="22">
        <v>-38597.269999999997</v>
      </c>
      <c r="D30" s="22">
        <v>45461</v>
      </c>
      <c r="E30" s="22">
        <v>48870</v>
      </c>
      <c r="F30" s="22">
        <v>52536</v>
      </c>
      <c r="G30" s="22">
        <v>56476</v>
      </c>
      <c r="I30" s="10"/>
      <c r="J30" s="10"/>
      <c r="K30" s="10"/>
      <c r="L30" s="10"/>
    </row>
    <row r="31" spans="1:12" x14ac:dyDescent="0.25">
      <c r="A31" s="11" t="s">
        <v>46</v>
      </c>
      <c r="B31" s="12" t="s">
        <v>47</v>
      </c>
      <c r="C31" s="22">
        <v>-1377557.57</v>
      </c>
      <c r="D31" s="22">
        <v>1516609</v>
      </c>
      <c r="E31" s="22">
        <v>1630355</v>
      </c>
      <c r="F31" s="22">
        <v>1752631</v>
      </c>
      <c r="G31" s="22">
        <v>1884079</v>
      </c>
    </row>
    <row r="32" spans="1:12" x14ac:dyDescent="0.25">
      <c r="A32" s="6" t="s">
        <v>48</v>
      </c>
      <c r="B32" s="7"/>
      <c r="C32" s="21">
        <v>-1416154.84</v>
      </c>
      <c r="D32" s="21"/>
      <c r="E32" s="21"/>
      <c r="F32" s="21"/>
      <c r="G32" s="21"/>
    </row>
    <row r="33" spans="1:14" x14ac:dyDescent="0.25">
      <c r="A33" s="11" t="s">
        <v>49</v>
      </c>
      <c r="B33" s="12" t="s">
        <v>50</v>
      </c>
      <c r="C33" s="22">
        <v>-585765.98</v>
      </c>
      <c r="D33" s="22">
        <v>635258</v>
      </c>
      <c r="E33" s="22">
        <v>682903</v>
      </c>
      <c r="F33" s="22">
        <v>734120</v>
      </c>
      <c r="G33" s="22">
        <v>789179</v>
      </c>
    </row>
    <row r="34" spans="1:14" x14ac:dyDescent="0.25">
      <c r="A34" s="11" t="s">
        <v>51</v>
      </c>
      <c r="B34" s="12" t="s">
        <v>52</v>
      </c>
      <c r="C34" s="22">
        <v>-631463.19999999995</v>
      </c>
      <c r="D34" s="22">
        <v>428893</v>
      </c>
      <c r="E34" s="22">
        <v>461060</v>
      </c>
      <c r="F34" s="22">
        <v>495639</v>
      </c>
      <c r="G34" s="22">
        <v>532812</v>
      </c>
    </row>
    <row r="35" spans="1:14" x14ac:dyDescent="0.25">
      <c r="A35" s="6" t="s">
        <v>53</v>
      </c>
      <c r="B35" s="7"/>
      <c r="C35" s="21">
        <v>-10430357.52</v>
      </c>
      <c r="D35" s="21"/>
      <c r="E35" s="21"/>
      <c r="F35" s="21"/>
      <c r="G35" s="21"/>
    </row>
    <row r="36" spans="1:14" x14ac:dyDescent="0.25">
      <c r="A36" s="11" t="s">
        <v>54</v>
      </c>
      <c r="B36" s="12" t="s">
        <v>55</v>
      </c>
      <c r="C36" s="22">
        <v>-1353958.94</v>
      </c>
      <c r="D36" s="22">
        <v>1470600</v>
      </c>
      <c r="E36" s="22">
        <v>1580893</v>
      </c>
      <c r="F36" s="22">
        <v>1699460</v>
      </c>
      <c r="G36" s="22">
        <v>1826920</v>
      </c>
    </row>
    <row r="37" spans="1:14" x14ac:dyDescent="0.25">
      <c r="A37" s="11" t="s">
        <v>56</v>
      </c>
      <c r="B37" s="12" t="s">
        <v>57</v>
      </c>
      <c r="C37" s="22">
        <v>-307320.69</v>
      </c>
      <c r="D37" s="22">
        <v>302432</v>
      </c>
      <c r="E37" s="22">
        <v>325114</v>
      </c>
      <c r="F37" s="22">
        <v>349498</v>
      </c>
      <c r="G37" s="22">
        <v>375710</v>
      </c>
    </row>
    <row r="38" spans="1:14" x14ac:dyDescent="0.25">
      <c r="A38" s="11" t="s">
        <v>58</v>
      </c>
      <c r="B38" s="12" t="s">
        <v>59</v>
      </c>
      <c r="C38" s="22">
        <v>-339323.4</v>
      </c>
      <c r="D38" s="22">
        <v>361181</v>
      </c>
      <c r="E38" s="22">
        <v>388269</v>
      </c>
      <c r="F38" s="22">
        <v>417389</v>
      </c>
      <c r="G38" s="22">
        <v>448694</v>
      </c>
    </row>
    <row r="39" spans="1:14" x14ac:dyDescent="0.25">
      <c r="A39" s="11" t="s">
        <v>60</v>
      </c>
      <c r="B39" s="12" t="s">
        <v>61</v>
      </c>
      <c r="C39" s="22">
        <v>-2184901.91</v>
      </c>
      <c r="D39" s="22">
        <v>2326956</v>
      </c>
      <c r="E39" s="22">
        <v>2501478</v>
      </c>
      <c r="F39" s="22">
        <v>2689089</v>
      </c>
      <c r="G39" s="22">
        <v>2890771</v>
      </c>
    </row>
    <row r="40" spans="1:14" x14ac:dyDescent="0.25">
      <c r="A40" s="11" t="s">
        <v>62</v>
      </c>
      <c r="B40" s="12" t="s">
        <v>63</v>
      </c>
      <c r="C40" s="22">
        <v>-97826.47</v>
      </c>
      <c r="D40" s="22">
        <v>104234</v>
      </c>
      <c r="E40" s="22">
        <v>112052</v>
      </c>
      <c r="F40" s="22">
        <v>120456</v>
      </c>
      <c r="G40" s="22">
        <v>129490</v>
      </c>
    </row>
    <row r="41" spans="1:14" x14ac:dyDescent="0.25">
      <c r="A41" s="11" t="s">
        <v>64</v>
      </c>
      <c r="B41" s="12" t="s">
        <v>65</v>
      </c>
      <c r="C41" s="22">
        <v>-680552.16</v>
      </c>
      <c r="D41" s="22">
        <v>719587</v>
      </c>
      <c r="E41" s="22">
        <v>773556</v>
      </c>
      <c r="F41" s="22">
        <v>831573</v>
      </c>
      <c r="G41" s="22">
        <v>893941</v>
      </c>
    </row>
    <row r="42" spans="1:14" x14ac:dyDescent="0.25">
      <c r="A42" s="11" t="s">
        <v>66</v>
      </c>
      <c r="B42" s="12" t="s">
        <v>67</v>
      </c>
      <c r="C42" s="22">
        <v>-226082.14</v>
      </c>
      <c r="D42" s="22">
        <v>238917</v>
      </c>
      <c r="E42" s="22">
        <v>256836</v>
      </c>
      <c r="F42" s="22">
        <v>276099</v>
      </c>
      <c r="G42" s="22">
        <v>296806</v>
      </c>
    </row>
    <row r="43" spans="1:14" x14ac:dyDescent="0.25">
      <c r="A43" s="11" t="s">
        <v>68</v>
      </c>
      <c r="B43" s="12" t="s">
        <v>69</v>
      </c>
      <c r="C43" s="22">
        <v>-576550.46</v>
      </c>
      <c r="D43" s="22">
        <v>614035</v>
      </c>
      <c r="E43" s="22">
        <v>660086</v>
      </c>
      <c r="F43" s="22">
        <v>709593</v>
      </c>
      <c r="G43" s="22">
        <v>762812</v>
      </c>
    </row>
    <row r="44" spans="1:14" x14ac:dyDescent="0.25">
      <c r="A44" s="6" t="s">
        <v>70</v>
      </c>
      <c r="B44" s="7"/>
      <c r="C44" s="21">
        <v>-4105236.54</v>
      </c>
      <c r="D44" s="21"/>
      <c r="E44" s="21"/>
      <c r="F44" s="21"/>
      <c r="G44" s="21"/>
    </row>
    <row r="45" spans="1:14" x14ac:dyDescent="0.25">
      <c r="A45" s="11" t="s">
        <v>71</v>
      </c>
      <c r="B45" s="12" t="s">
        <v>72</v>
      </c>
      <c r="C45" s="22">
        <v>-494.3</v>
      </c>
      <c r="D45" s="22">
        <v>2050</v>
      </c>
      <c r="E45" s="22">
        <v>2204</v>
      </c>
      <c r="F45" s="22">
        <v>2369</v>
      </c>
      <c r="G45" s="22">
        <v>2547</v>
      </c>
      <c r="I45" s="10"/>
      <c r="J45" s="10"/>
      <c r="K45" s="10"/>
      <c r="L45" s="10"/>
      <c r="N45" s="10"/>
    </row>
    <row r="46" spans="1:14" x14ac:dyDescent="0.25">
      <c r="A46" s="6" t="s">
        <v>73</v>
      </c>
      <c r="B46" s="7"/>
      <c r="C46" s="21">
        <v>-5767010.4699999997</v>
      </c>
      <c r="D46" s="21"/>
      <c r="E46" s="21"/>
      <c r="F46" s="21"/>
      <c r="G46" s="21"/>
    </row>
    <row r="47" spans="1:14" x14ac:dyDescent="0.25">
      <c r="A47" s="11" t="s">
        <v>74</v>
      </c>
      <c r="B47" s="12" t="s">
        <v>75</v>
      </c>
      <c r="C47" s="22">
        <v>-6277.31</v>
      </c>
      <c r="D47" s="22">
        <v>12026</v>
      </c>
      <c r="E47" s="22">
        <v>12928</v>
      </c>
      <c r="F47" s="22">
        <v>13898</v>
      </c>
      <c r="G47" s="22">
        <v>14940</v>
      </c>
    </row>
    <row r="48" spans="1:14" x14ac:dyDescent="0.25">
      <c r="A48" s="11" t="s">
        <v>76</v>
      </c>
      <c r="B48" s="12" t="s">
        <v>77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</row>
    <row r="49" spans="1:7" x14ac:dyDescent="0.25">
      <c r="A49" s="6" t="s">
        <v>78</v>
      </c>
      <c r="B49" s="7"/>
      <c r="C49" s="21">
        <v>-6277.31</v>
      </c>
      <c r="D49" s="21"/>
      <c r="E49" s="21"/>
      <c r="F49" s="21"/>
      <c r="G49" s="21"/>
    </row>
    <row r="50" spans="1:7" x14ac:dyDescent="0.25">
      <c r="A50" s="17" t="s">
        <v>79</v>
      </c>
      <c r="B50" s="18" t="s">
        <v>80</v>
      </c>
      <c r="C50" s="23">
        <v>-673820.23</v>
      </c>
      <c r="D50" s="23">
        <v>535019</v>
      </c>
      <c r="E50" s="23">
        <v>950315</v>
      </c>
      <c r="F50" s="23">
        <v>997832</v>
      </c>
      <c r="G50" s="23">
        <v>1047723</v>
      </c>
    </row>
    <row r="51" spans="1:7" x14ac:dyDescent="0.25">
      <c r="A51" s="17" t="s">
        <v>81</v>
      </c>
      <c r="B51" s="18" t="s">
        <v>82</v>
      </c>
      <c r="C51" s="23">
        <v>-87279</v>
      </c>
      <c r="D51" s="23">
        <v>134680</v>
      </c>
      <c r="E51" s="23">
        <v>145454</v>
      </c>
      <c r="F51" s="23">
        <v>152727</v>
      </c>
      <c r="G51" s="23">
        <v>160363</v>
      </c>
    </row>
    <row r="52" spans="1:7" x14ac:dyDescent="0.25">
      <c r="A52" s="17" t="s">
        <v>83</v>
      </c>
      <c r="B52" s="18" t="s">
        <v>84</v>
      </c>
      <c r="C52" s="23">
        <v>-6041.48</v>
      </c>
      <c r="D52" s="23">
        <v>6000</v>
      </c>
      <c r="E52" s="23">
        <v>6000</v>
      </c>
      <c r="F52" s="23">
        <v>6000</v>
      </c>
      <c r="G52" s="23">
        <v>6000</v>
      </c>
    </row>
    <row r="53" spans="1:7" x14ac:dyDescent="0.25">
      <c r="A53" s="13" t="s">
        <v>85</v>
      </c>
      <c r="B53" s="14" t="s">
        <v>86</v>
      </c>
      <c r="C53" s="24">
        <v>-851.04</v>
      </c>
      <c r="D53" s="24">
        <v>1000</v>
      </c>
      <c r="E53" s="24">
        <v>1000</v>
      </c>
      <c r="F53" s="24">
        <v>1000</v>
      </c>
      <c r="G53" s="24">
        <v>1000</v>
      </c>
    </row>
    <row r="54" spans="1:7" x14ac:dyDescent="0.25">
      <c r="A54" s="17" t="s">
        <v>87</v>
      </c>
      <c r="B54" s="18" t="s">
        <v>88</v>
      </c>
      <c r="C54" s="23">
        <v>-19293.740000000002</v>
      </c>
      <c r="D54" s="23">
        <v>19500</v>
      </c>
      <c r="E54" s="23">
        <v>20000</v>
      </c>
      <c r="F54" s="23">
        <v>20000</v>
      </c>
      <c r="G54" s="23">
        <v>20000</v>
      </c>
    </row>
    <row r="55" spans="1:7" x14ac:dyDescent="0.25">
      <c r="A55" s="6" t="s">
        <v>89</v>
      </c>
      <c r="B55" s="7"/>
      <c r="C55" s="21">
        <v>-787285.49</v>
      </c>
      <c r="D55" s="21"/>
      <c r="E55" s="21"/>
      <c r="F55" s="21"/>
      <c r="G55" s="21"/>
    </row>
    <row r="56" spans="1:7" x14ac:dyDescent="0.25">
      <c r="A56" s="4" t="s">
        <v>90</v>
      </c>
      <c r="B56" s="18" t="s">
        <v>91</v>
      </c>
      <c r="C56" s="23">
        <v>-26341.83</v>
      </c>
      <c r="D56" s="23">
        <v>27000</v>
      </c>
      <c r="E56" s="23">
        <v>30000</v>
      </c>
      <c r="F56" s="23">
        <v>30000</v>
      </c>
      <c r="G56" s="23">
        <v>30000</v>
      </c>
    </row>
    <row r="57" spans="1:7" x14ac:dyDescent="0.25">
      <c r="A57" s="13" t="s">
        <v>92</v>
      </c>
      <c r="B57" s="14" t="s">
        <v>93</v>
      </c>
      <c r="C57" s="24">
        <v>-33111.18</v>
      </c>
      <c r="D57" s="24">
        <v>85000</v>
      </c>
      <c r="E57" s="24">
        <v>80000</v>
      </c>
      <c r="F57" s="24">
        <v>200000</v>
      </c>
      <c r="G57" s="24">
        <v>100000</v>
      </c>
    </row>
    <row r="58" spans="1:7" x14ac:dyDescent="0.25">
      <c r="A58" s="17" t="s">
        <v>94</v>
      </c>
      <c r="B58" s="18" t="s">
        <v>95</v>
      </c>
      <c r="C58" s="23">
        <v>-1900.35</v>
      </c>
      <c r="D58" s="23">
        <v>2000</v>
      </c>
      <c r="E58" s="23">
        <v>2000</v>
      </c>
      <c r="F58" s="23">
        <v>2000</v>
      </c>
      <c r="G58" s="23">
        <v>2000</v>
      </c>
    </row>
    <row r="59" spans="1:7" x14ac:dyDescent="0.25">
      <c r="A59" s="17" t="s">
        <v>96</v>
      </c>
      <c r="B59" s="18" t="s">
        <v>97</v>
      </c>
      <c r="C59" s="23">
        <v>-36916.550000000003</v>
      </c>
      <c r="D59" s="23">
        <v>35000</v>
      </c>
      <c r="E59" s="23">
        <v>35000</v>
      </c>
      <c r="F59" s="23">
        <v>35000</v>
      </c>
      <c r="G59" s="23">
        <v>35000</v>
      </c>
    </row>
    <row r="60" spans="1:7" x14ac:dyDescent="0.25">
      <c r="A60" s="17" t="s">
        <v>98</v>
      </c>
      <c r="B60" s="18" t="s">
        <v>99</v>
      </c>
      <c r="C60" s="23">
        <v>0</v>
      </c>
      <c r="D60" s="23"/>
      <c r="E60" s="23"/>
      <c r="F60" s="23"/>
      <c r="G60" s="23"/>
    </row>
    <row r="61" spans="1:7" x14ac:dyDescent="0.25">
      <c r="A61" s="17" t="s">
        <v>100</v>
      </c>
      <c r="B61" s="18" t="s">
        <v>101</v>
      </c>
      <c r="C61" s="23">
        <v>-4123798.48</v>
      </c>
      <c r="D61" s="23">
        <f>4100000-230000+627-30000</f>
        <v>3840627</v>
      </c>
      <c r="E61" s="23">
        <v>4200000</v>
      </c>
      <c r="F61" s="23">
        <v>4300000</v>
      </c>
      <c r="G61" s="23">
        <v>4300000</v>
      </c>
    </row>
    <row r="62" spans="1:7" x14ac:dyDescent="0.25">
      <c r="A62" s="4" t="s">
        <v>102</v>
      </c>
      <c r="B62" s="5" t="s">
        <v>103</v>
      </c>
      <c r="C62" s="20">
        <v>-23096.68</v>
      </c>
      <c r="D62" s="20">
        <v>23000</v>
      </c>
      <c r="E62" s="20">
        <v>23000</v>
      </c>
      <c r="F62" s="20">
        <v>24000</v>
      </c>
      <c r="G62" s="20">
        <v>24000</v>
      </c>
    </row>
    <row r="63" spans="1:7" x14ac:dyDescent="0.25">
      <c r="A63" s="4" t="s">
        <v>104</v>
      </c>
      <c r="B63" s="5" t="s">
        <v>105</v>
      </c>
      <c r="C63" s="20">
        <v>-6224.06</v>
      </c>
      <c r="D63" s="20">
        <v>6000</v>
      </c>
      <c r="E63" s="20">
        <v>6000</v>
      </c>
      <c r="F63" s="20">
        <v>6000</v>
      </c>
      <c r="G63" s="20">
        <v>6000</v>
      </c>
    </row>
    <row r="64" spans="1:7" x14ac:dyDescent="0.25">
      <c r="A64" s="17" t="s">
        <v>106</v>
      </c>
      <c r="B64" s="18" t="s">
        <v>107</v>
      </c>
      <c r="C64" s="23">
        <v>-55182.63</v>
      </c>
      <c r="D64" s="23">
        <v>30000</v>
      </c>
      <c r="E64" s="23"/>
      <c r="F64" s="23"/>
      <c r="G64" s="23"/>
    </row>
    <row r="65" spans="1:7" x14ac:dyDescent="0.25">
      <c r="A65" s="15" t="s">
        <v>108</v>
      </c>
      <c r="B65" s="16" t="s">
        <v>109</v>
      </c>
      <c r="C65" s="25">
        <v>-334948.98</v>
      </c>
      <c r="D65" s="25">
        <v>360000</v>
      </c>
      <c r="E65" s="25">
        <v>380000</v>
      </c>
      <c r="F65" s="25">
        <v>400000</v>
      </c>
      <c r="G65" s="25">
        <v>420000</v>
      </c>
    </row>
    <row r="66" spans="1:7" x14ac:dyDescent="0.25">
      <c r="A66" s="13" t="s">
        <v>110</v>
      </c>
      <c r="B66" s="14" t="s">
        <v>111</v>
      </c>
      <c r="C66" s="24">
        <v>-13711</v>
      </c>
      <c r="D66" s="24">
        <v>1040000</v>
      </c>
      <c r="E66" s="24">
        <v>20000</v>
      </c>
      <c r="F66" s="24">
        <v>5000</v>
      </c>
      <c r="G66" s="24">
        <v>5000</v>
      </c>
    </row>
    <row r="67" spans="1:7" x14ac:dyDescent="0.25">
      <c r="A67" s="4" t="s">
        <v>112</v>
      </c>
      <c r="B67" s="5" t="s">
        <v>113</v>
      </c>
      <c r="C67" s="20">
        <v>-2079.7399999999998</v>
      </c>
      <c r="D67" s="20">
        <v>1000</v>
      </c>
      <c r="E67" s="20">
        <v>1000</v>
      </c>
      <c r="F67" s="20">
        <v>1000</v>
      </c>
      <c r="G67" s="20">
        <v>1000</v>
      </c>
    </row>
    <row r="68" spans="1:7" x14ac:dyDescent="0.25">
      <c r="A68" s="4" t="s">
        <v>114</v>
      </c>
      <c r="B68" s="5" t="s">
        <v>115</v>
      </c>
      <c r="C68" s="20">
        <v>0</v>
      </c>
      <c r="D68" s="20"/>
      <c r="E68" s="20"/>
      <c r="F68" s="20"/>
      <c r="G68" s="20"/>
    </row>
    <row r="69" spans="1:7" x14ac:dyDescent="0.25">
      <c r="A69" s="6" t="s">
        <v>116</v>
      </c>
      <c r="B69" s="7"/>
      <c r="C69" s="21">
        <v>-4657311.4800000004</v>
      </c>
      <c r="D69" s="21"/>
      <c r="E69" s="21"/>
      <c r="F69" s="21"/>
      <c r="G69" s="21"/>
    </row>
    <row r="70" spans="1:7" x14ac:dyDescent="0.25">
      <c r="A70" s="17" t="s">
        <v>117</v>
      </c>
      <c r="B70" s="18" t="s">
        <v>118</v>
      </c>
      <c r="C70" s="23">
        <v>-15734.24</v>
      </c>
      <c r="D70" s="23">
        <v>17000</v>
      </c>
      <c r="E70" s="23">
        <v>18000</v>
      </c>
      <c r="F70" s="23">
        <v>18000</v>
      </c>
      <c r="G70" s="23">
        <v>18000</v>
      </c>
    </row>
    <row r="71" spans="1:7" x14ac:dyDescent="0.25">
      <c r="A71" s="17" t="s">
        <v>119</v>
      </c>
      <c r="B71" s="18" t="s">
        <v>120</v>
      </c>
      <c r="C71" s="23">
        <v>-15565.17</v>
      </c>
      <c r="D71" s="23">
        <v>20000</v>
      </c>
      <c r="E71" s="23">
        <v>25000</v>
      </c>
      <c r="F71" s="23">
        <v>25000</v>
      </c>
      <c r="G71" s="23">
        <v>25000</v>
      </c>
    </row>
    <row r="72" spans="1:7" x14ac:dyDescent="0.25">
      <c r="A72" s="4" t="s">
        <v>121</v>
      </c>
      <c r="B72" s="5" t="s">
        <v>122</v>
      </c>
      <c r="C72" s="20">
        <v>-405.12</v>
      </c>
      <c r="D72" s="20">
        <v>400</v>
      </c>
      <c r="E72" s="20">
        <v>400</v>
      </c>
      <c r="F72" s="20">
        <v>400</v>
      </c>
      <c r="G72" s="20">
        <v>400</v>
      </c>
    </row>
    <row r="73" spans="1:7" x14ac:dyDescent="0.25">
      <c r="A73" s="17" t="s">
        <v>123</v>
      </c>
      <c r="B73" s="18" t="s">
        <v>124</v>
      </c>
      <c r="C73" s="23">
        <v>-2155.6799999999998</v>
      </c>
      <c r="D73" s="23">
        <v>2500</v>
      </c>
      <c r="E73" s="23">
        <v>2000</v>
      </c>
      <c r="F73" s="23">
        <v>2000</v>
      </c>
      <c r="G73" s="23">
        <v>2000</v>
      </c>
    </row>
    <row r="74" spans="1:7" x14ac:dyDescent="0.25">
      <c r="A74" s="17" t="s">
        <v>125</v>
      </c>
      <c r="B74" s="18" t="s">
        <v>126</v>
      </c>
      <c r="C74" s="23">
        <v>-100</v>
      </c>
      <c r="D74" s="23">
        <v>250</v>
      </c>
      <c r="E74" s="23">
        <v>250</v>
      </c>
      <c r="F74" s="23">
        <v>250</v>
      </c>
      <c r="G74" s="23">
        <v>250</v>
      </c>
    </row>
    <row r="75" spans="1:7" x14ac:dyDescent="0.25">
      <c r="A75" s="6" t="s">
        <v>127</v>
      </c>
      <c r="B75" s="7"/>
      <c r="C75" s="21">
        <v>-33960.21</v>
      </c>
      <c r="D75" s="21"/>
      <c r="E75" s="21"/>
      <c r="F75" s="21"/>
      <c r="G75" s="21"/>
    </row>
    <row r="76" spans="1:7" x14ac:dyDescent="0.25">
      <c r="A76" s="17" t="s">
        <v>128</v>
      </c>
      <c r="B76" s="18" t="s">
        <v>129</v>
      </c>
      <c r="C76" s="23">
        <v>-6789.54</v>
      </c>
      <c r="D76" s="23">
        <v>7000</v>
      </c>
      <c r="E76" s="23">
        <v>7000</v>
      </c>
      <c r="F76" s="23">
        <v>9000</v>
      </c>
      <c r="G76" s="23">
        <v>9000</v>
      </c>
    </row>
    <row r="77" spans="1:7" x14ac:dyDescent="0.25">
      <c r="A77" s="13" t="s">
        <v>130</v>
      </c>
      <c r="B77" s="14" t="s">
        <v>131</v>
      </c>
      <c r="C77" s="24">
        <v>-1433.09</v>
      </c>
      <c r="D77" s="24">
        <v>2000</v>
      </c>
      <c r="E77" s="24">
        <v>2000</v>
      </c>
      <c r="F77" s="24">
        <v>2500</v>
      </c>
      <c r="G77" s="24">
        <v>2500</v>
      </c>
    </row>
    <row r="78" spans="1:7" x14ac:dyDescent="0.25">
      <c r="A78" s="17" t="s">
        <v>132</v>
      </c>
      <c r="B78" s="18" t="s">
        <v>133</v>
      </c>
      <c r="C78" s="23">
        <v>-288.89999999999998</v>
      </c>
      <c r="D78" s="23">
        <v>1000</v>
      </c>
      <c r="E78" s="23">
        <v>1000</v>
      </c>
      <c r="F78" s="23">
        <v>1000</v>
      </c>
      <c r="G78" s="23">
        <v>1000</v>
      </c>
    </row>
    <row r="79" spans="1:7" x14ac:dyDescent="0.25">
      <c r="A79" s="17" t="s">
        <v>134</v>
      </c>
      <c r="B79" s="18" t="s">
        <v>135</v>
      </c>
      <c r="C79" s="23">
        <v>-297691.15000000002</v>
      </c>
      <c r="D79" s="23">
        <v>300000</v>
      </c>
      <c r="E79" s="23">
        <v>300000</v>
      </c>
      <c r="F79" s="23">
        <v>300000</v>
      </c>
      <c r="G79" s="23">
        <v>300000</v>
      </c>
    </row>
    <row r="80" spans="1:7" x14ac:dyDescent="0.25">
      <c r="A80" s="17" t="s">
        <v>136</v>
      </c>
      <c r="B80" s="18" t="s">
        <v>137</v>
      </c>
      <c r="C80" s="23">
        <v>0</v>
      </c>
      <c r="D80" s="23"/>
      <c r="E80" s="23"/>
      <c r="F80" s="23"/>
      <c r="G80" s="23"/>
    </row>
    <row r="81" spans="1:7" x14ac:dyDescent="0.25">
      <c r="A81" s="17" t="s">
        <v>138</v>
      </c>
      <c r="B81" s="18" t="s">
        <v>139</v>
      </c>
      <c r="C81" s="23">
        <v>-50184.01</v>
      </c>
      <c r="D81" s="23">
        <v>60000</v>
      </c>
      <c r="E81" s="23">
        <v>70000</v>
      </c>
      <c r="F81" s="23">
        <v>80000</v>
      </c>
      <c r="G81" s="23">
        <v>80000</v>
      </c>
    </row>
    <row r="82" spans="1:7" x14ac:dyDescent="0.25">
      <c r="A82" s="17" t="s">
        <v>140</v>
      </c>
      <c r="B82" s="18" t="s">
        <v>141</v>
      </c>
      <c r="C82" s="23">
        <v>0</v>
      </c>
      <c r="D82" s="23"/>
      <c r="E82" s="23"/>
      <c r="F82" s="23"/>
      <c r="G82" s="23"/>
    </row>
    <row r="83" spans="1:7" x14ac:dyDescent="0.25">
      <c r="A83" s="13" t="s">
        <v>142</v>
      </c>
      <c r="B83" s="14" t="s">
        <v>143</v>
      </c>
      <c r="C83" s="24">
        <v>-65132.13</v>
      </c>
      <c r="D83" s="24">
        <v>125000</v>
      </c>
      <c r="E83" s="24">
        <v>125000</v>
      </c>
      <c r="F83" s="24">
        <v>125000</v>
      </c>
      <c r="G83" s="24">
        <v>125000</v>
      </c>
    </row>
    <row r="84" spans="1:7" x14ac:dyDescent="0.25">
      <c r="A84" s="13" t="s">
        <v>144</v>
      </c>
      <c r="B84" s="14" t="s">
        <v>145</v>
      </c>
      <c r="C84" s="24">
        <v>0</v>
      </c>
      <c r="D84" s="24"/>
      <c r="E84" s="24"/>
      <c r="F84" s="24"/>
      <c r="G84" s="24"/>
    </row>
    <row r="85" spans="1:7" x14ac:dyDescent="0.25">
      <c r="A85" s="6" t="s">
        <v>146</v>
      </c>
      <c r="B85" s="7"/>
      <c r="C85" s="21">
        <v>-421518.82</v>
      </c>
      <c r="D85" s="21"/>
      <c r="E85" s="21"/>
      <c r="F85" s="21"/>
      <c r="G85" s="21"/>
    </row>
    <row r="86" spans="1:7" x14ac:dyDescent="0.25">
      <c r="A86" s="4" t="s">
        <v>147</v>
      </c>
      <c r="B86" s="5" t="s">
        <v>148</v>
      </c>
      <c r="C86" s="20">
        <v>-2499.37</v>
      </c>
      <c r="D86" s="20">
        <v>2500</v>
      </c>
      <c r="E86" s="20">
        <v>2500</v>
      </c>
      <c r="F86" s="20">
        <v>2500</v>
      </c>
      <c r="G86" s="20">
        <v>2500</v>
      </c>
    </row>
    <row r="87" spans="1:7" x14ac:dyDescent="0.25">
      <c r="A87" s="17" t="s">
        <v>149</v>
      </c>
      <c r="B87" s="18" t="s">
        <v>150</v>
      </c>
      <c r="C87" s="23">
        <v>-48679.59</v>
      </c>
      <c r="D87" s="23"/>
      <c r="E87" s="23"/>
      <c r="F87" s="23"/>
      <c r="G87" s="23"/>
    </row>
    <row r="88" spans="1:7" x14ac:dyDescent="0.25">
      <c r="A88" s="13" t="s">
        <v>151</v>
      </c>
      <c r="B88" s="14" t="s">
        <v>152</v>
      </c>
      <c r="C88" s="24">
        <v>-1554.96</v>
      </c>
      <c r="D88" s="24">
        <v>2000</v>
      </c>
      <c r="E88" s="24">
        <v>2000</v>
      </c>
      <c r="F88" s="24">
        <v>2500</v>
      </c>
      <c r="G88" s="24">
        <v>2500</v>
      </c>
    </row>
    <row r="89" spans="1:7" x14ac:dyDescent="0.25">
      <c r="A89" s="13" t="s">
        <v>153</v>
      </c>
      <c r="B89" s="14" t="s">
        <v>154</v>
      </c>
      <c r="C89" s="24">
        <v>0</v>
      </c>
      <c r="D89" s="24"/>
      <c r="E89" s="24"/>
      <c r="F89" s="24"/>
      <c r="G89" s="24"/>
    </row>
    <row r="90" spans="1:7" x14ac:dyDescent="0.25">
      <c r="A90" s="13" t="s">
        <v>155</v>
      </c>
      <c r="B90" s="14"/>
      <c r="C90" s="24">
        <v>-52733.919999999998</v>
      </c>
      <c r="D90" s="24"/>
      <c r="E90" s="24"/>
      <c r="F90" s="24"/>
      <c r="G90" s="24"/>
    </row>
    <row r="91" spans="1:7" x14ac:dyDescent="0.25">
      <c r="A91" s="11" t="s">
        <v>156</v>
      </c>
      <c r="B91" s="12" t="s">
        <v>157</v>
      </c>
      <c r="C91" s="22">
        <v>-15252.31</v>
      </c>
      <c r="D91" s="22">
        <v>13975</v>
      </c>
      <c r="E91" s="22">
        <v>15000</v>
      </c>
      <c r="F91" s="22">
        <v>16000</v>
      </c>
      <c r="G91" s="22">
        <v>17200</v>
      </c>
    </row>
    <row r="92" spans="1:7" x14ac:dyDescent="0.25">
      <c r="A92" s="4" t="s">
        <v>158</v>
      </c>
      <c r="B92" s="5" t="s">
        <v>159</v>
      </c>
      <c r="C92" s="20">
        <v>-2986.99</v>
      </c>
      <c r="D92" s="20">
        <v>2500</v>
      </c>
      <c r="E92" s="20">
        <v>2500</v>
      </c>
      <c r="F92" s="20">
        <v>2500</v>
      </c>
      <c r="G92" s="20">
        <v>2500</v>
      </c>
    </row>
    <row r="93" spans="1:7" x14ac:dyDescent="0.25">
      <c r="A93" s="4" t="s">
        <v>160</v>
      </c>
      <c r="B93" s="5" t="s">
        <v>161</v>
      </c>
      <c r="C93" s="20">
        <v>-235728.58</v>
      </c>
      <c r="D93" s="20">
        <v>230000</v>
      </c>
      <c r="E93" s="20">
        <v>230000</v>
      </c>
      <c r="F93" s="20">
        <v>230000</v>
      </c>
      <c r="G93" s="20">
        <v>230000</v>
      </c>
    </row>
    <row r="94" spans="1:7" x14ac:dyDescent="0.25">
      <c r="A94" s="17" t="s">
        <v>162</v>
      </c>
      <c r="B94" s="18" t="s">
        <v>163</v>
      </c>
      <c r="C94" s="23">
        <v>-41118.379999999997</v>
      </c>
      <c r="D94" s="23">
        <v>50000</v>
      </c>
      <c r="E94" s="23">
        <v>50000</v>
      </c>
      <c r="F94" s="23">
        <v>50000</v>
      </c>
      <c r="G94" s="23">
        <v>50000</v>
      </c>
    </row>
    <row r="95" spans="1:7" x14ac:dyDescent="0.25">
      <c r="A95" s="4" t="s">
        <v>164</v>
      </c>
      <c r="B95" s="5" t="s">
        <v>165</v>
      </c>
      <c r="C95" s="20">
        <v>-46098.23</v>
      </c>
      <c r="D95" s="20">
        <v>40000</v>
      </c>
      <c r="E95" s="20">
        <v>40000</v>
      </c>
      <c r="F95" s="20">
        <v>40000</v>
      </c>
      <c r="G95" s="20">
        <v>40000</v>
      </c>
    </row>
    <row r="96" spans="1:7" x14ac:dyDescent="0.25">
      <c r="A96" s="4" t="s">
        <v>166</v>
      </c>
      <c r="B96" s="5" t="s">
        <v>167</v>
      </c>
      <c r="C96" s="20">
        <v>-92.88</v>
      </c>
      <c r="D96" s="20">
        <v>100</v>
      </c>
      <c r="E96" s="20">
        <v>100</v>
      </c>
      <c r="F96" s="20">
        <v>100</v>
      </c>
      <c r="G96" s="20">
        <v>100</v>
      </c>
    </row>
    <row r="97" spans="1:7" x14ac:dyDescent="0.25">
      <c r="A97" s="4" t="s">
        <v>168</v>
      </c>
      <c r="B97" s="5" t="s">
        <v>169</v>
      </c>
      <c r="C97" s="20">
        <v>-3600.08</v>
      </c>
      <c r="D97" s="20">
        <v>3500</v>
      </c>
      <c r="E97" s="20">
        <v>3500</v>
      </c>
      <c r="F97" s="20">
        <v>3500</v>
      </c>
      <c r="G97" s="20">
        <v>3500</v>
      </c>
    </row>
    <row r="98" spans="1:7" x14ac:dyDescent="0.25">
      <c r="A98" s="4" t="s">
        <v>170</v>
      </c>
      <c r="B98" s="5" t="s">
        <v>171</v>
      </c>
      <c r="C98" s="20">
        <v>-4398.8</v>
      </c>
      <c r="D98" s="20">
        <v>4400</v>
      </c>
      <c r="E98" s="20">
        <v>4500</v>
      </c>
      <c r="F98" s="20">
        <v>4700</v>
      </c>
      <c r="G98" s="20">
        <v>4800</v>
      </c>
    </row>
    <row r="99" spans="1:7" x14ac:dyDescent="0.25">
      <c r="A99" s="4" t="s">
        <v>172</v>
      </c>
      <c r="B99" s="5" t="s">
        <v>173</v>
      </c>
      <c r="C99" s="20">
        <v>-14375</v>
      </c>
      <c r="D99" s="20">
        <v>14375</v>
      </c>
      <c r="E99" s="20">
        <v>16000</v>
      </c>
      <c r="F99" s="20">
        <v>16000</v>
      </c>
      <c r="G99" s="20">
        <v>16000</v>
      </c>
    </row>
    <row r="100" spans="1:7" x14ac:dyDescent="0.25">
      <c r="A100" s="11" t="s">
        <v>174</v>
      </c>
      <c r="B100" s="12" t="s">
        <v>175</v>
      </c>
      <c r="C100" s="22">
        <v>-97949.95</v>
      </c>
      <c r="D100" s="22">
        <v>183958</v>
      </c>
      <c r="E100" s="22">
        <v>197755</v>
      </c>
      <c r="F100" s="22">
        <v>212586</v>
      </c>
      <c r="G100" s="22">
        <v>228530</v>
      </c>
    </row>
    <row r="101" spans="1:7" x14ac:dyDescent="0.25">
      <c r="A101" s="4" t="s">
        <v>176</v>
      </c>
      <c r="B101" s="5" t="s">
        <v>177</v>
      </c>
      <c r="C101" s="20">
        <v>-3449.3</v>
      </c>
      <c r="D101" s="20">
        <v>1500</v>
      </c>
      <c r="E101" s="20">
        <v>1500</v>
      </c>
      <c r="F101" s="20">
        <v>1500</v>
      </c>
      <c r="G101" s="20">
        <v>1500</v>
      </c>
    </row>
    <row r="102" spans="1:7" x14ac:dyDescent="0.25">
      <c r="A102" s="4" t="s">
        <v>178</v>
      </c>
      <c r="B102" s="5" t="s">
        <v>179</v>
      </c>
      <c r="C102" s="20">
        <v>-29432.28</v>
      </c>
      <c r="D102" s="20">
        <v>29433</v>
      </c>
      <c r="E102" s="20">
        <v>29433</v>
      </c>
      <c r="F102" s="20">
        <v>29433</v>
      </c>
      <c r="G102" s="20">
        <v>29433</v>
      </c>
    </row>
    <row r="103" spans="1:7" x14ac:dyDescent="0.25">
      <c r="A103" s="4" t="s">
        <v>180</v>
      </c>
      <c r="B103" s="5" t="s">
        <v>181</v>
      </c>
      <c r="C103" s="20">
        <v>-53.57</v>
      </c>
      <c r="D103" s="20">
        <v>50</v>
      </c>
      <c r="E103" s="20">
        <v>50</v>
      </c>
      <c r="F103" s="20">
        <v>50</v>
      </c>
      <c r="G103" s="20">
        <v>50</v>
      </c>
    </row>
    <row r="104" spans="1:7" x14ac:dyDescent="0.25">
      <c r="A104" s="11" t="s">
        <v>182</v>
      </c>
      <c r="B104" s="12" t="s">
        <v>183</v>
      </c>
      <c r="C104" s="22">
        <v>-105361.1</v>
      </c>
      <c r="D104" s="22">
        <v>145000</v>
      </c>
      <c r="E104" s="22">
        <v>150000</v>
      </c>
      <c r="F104" s="22">
        <v>155000</v>
      </c>
      <c r="G104" s="22">
        <v>166625</v>
      </c>
    </row>
    <row r="105" spans="1:7" x14ac:dyDescent="0.25">
      <c r="A105" s="4" t="s">
        <v>184</v>
      </c>
      <c r="B105" s="5" t="s">
        <v>185</v>
      </c>
      <c r="C105" s="20">
        <v>-349.38</v>
      </c>
      <c r="D105" s="20"/>
      <c r="E105" s="20"/>
      <c r="F105" s="20"/>
      <c r="G105" s="20"/>
    </row>
    <row r="106" spans="1:7" x14ac:dyDescent="0.25">
      <c r="A106" s="4" t="s">
        <v>186</v>
      </c>
      <c r="B106" s="5" t="s">
        <v>241</v>
      </c>
      <c r="C106" s="20">
        <v>-56075.72</v>
      </c>
      <c r="D106" s="20">
        <v>93500</v>
      </c>
      <c r="E106" s="20">
        <v>93500</v>
      </c>
      <c r="F106" s="20">
        <v>70000</v>
      </c>
      <c r="G106" s="20">
        <v>500</v>
      </c>
    </row>
    <row r="107" spans="1:7" x14ac:dyDescent="0.25">
      <c r="A107" s="4" t="s">
        <v>187</v>
      </c>
      <c r="B107" s="5" t="s">
        <v>188</v>
      </c>
      <c r="C107" s="20">
        <v>-9759.07</v>
      </c>
      <c r="D107" s="20">
        <v>3000</v>
      </c>
      <c r="E107" s="20">
        <v>3000</v>
      </c>
      <c r="F107" s="20">
        <v>3000</v>
      </c>
      <c r="G107" s="20">
        <v>3000</v>
      </c>
    </row>
    <row r="108" spans="1:7" x14ac:dyDescent="0.25">
      <c r="A108" s="4" t="s">
        <v>189</v>
      </c>
      <c r="B108" s="5" t="s">
        <v>190</v>
      </c>
      <c r="C108" s="20">
        <v>-281382.24</v>
      </c>
      <c r="D108" s="20">
        <f>290000-20000</f>
        <v>270000</v>
      </c>
      <c r="E108" s="20">
        <v>290000</v>
      </c>
      <c r="F108" s="20">
        <v>300000</v>
      </c>
      <c r="G108" s="20">
        <v>300000</v>
      </c>
    </row>
    <row r="109" spans="1:7" x14ac:dyDescent="0.25">
      <c r="A109" s="4" t="s">
        <v>191</v>
      </c>
      <c r="B109" s="5" t="s">
        <v>192</v>
      </c>
      <c r="C109" s="20">
        <v>-137174.19</v>
      </c>
      <c r="D109" s="20">
        <v>70000</v>
      </c>
      <c r="E109" s="20">
        <v>70000</v>
      </c>
      <c r="F109" s="20">
        <v>70000</v>
      </c>
      <c r="G109" s="20">
        <v>70000</v>
      </c>
    </row>
    <row r="110" spans="1:7" x14ac:dyDescent="0.25">
      <c r="A110" s="4" t="s">
        <v>193</v>
      </c>
      <c r="B110" s="5" t="s">
        <v>194</v>
      </c>
      <c r="C110" s="20">
        <v>0</v>
      </c>
      <c r="D110" s="20"/>
      <c r="E110" s="20"/>
      <c r="F110" s="20"/>
      <c r="G110" s="20"/>
    </row>
    <row r="111" spans="1:7" x14ac:dyDescent="0.25">
      <c r="A111" s="4" t="s">
        <v>195</v>
      </c>
      <c r="B111" s="5" t="s">
        <v>196</v>
      </c>
      <c r="C111" s="20">
        <v>-24884.74</v>
      </c>
      <c r="D111" s="20">
        <v>31360</v>
      </c>
      <c r="E111" s="20">
        <v>0</v>
      </c>
      <c r="F111" s="20">
        <v>0</v>
      </c>
      <c r="G111" s="20">
        <v>0</v>
      </c>
    </row>
    <row r="112" spans="1:7" x14ac:dyDescent="0.25">
      <c r="A112" s="13" t="s">
        <v>197</v>
      </c>
      <c r="B112" s="14" t="s">
        <v>198</v>
      </c>
      <c r="C112" s="24">
        <v>-2364.8000000000002</v>
      </c>
      <c r="D112" s="24">
        <v>2500</v>
      </c>
      <c r="E112" s="24">
        <v>2500</v>
      </c>
      <c r="F112" s="24">
        <v>3000</v>
      </c>
      <c r="G112" s="24">
        <v>3000</v>
      </c>
    </row>
    <row r="113" spans="1:14" x14ac:dyDescent="0.25">
      <c r="A113" s="6" t="s">
        <v>199</v>
      </c>
      <c r="B113" s="7"/>
      <c r="C113" s="21">
        <v>-1111887.5900000001</v>
      </c>
      <c r="D113" s="21"/>
      <c r="E113" s="21"/>
      <c r="F113" s="21"/>
      <c r="G113" s="21"/>
    </row>
    <row r="114" spans="1:14" x14ac:dyDescent="0.25">
      <c r="A114" s="6" t="s">
        <v>200</v>
      </c>
      <c r="B114" s="7"/>
      <c r="C114" s="21">
        <v>-7070974.8200000003</v>
      </c>
      <c r="D114" s="21"/>
      <c r="E114" s="21"/>
      <c r="F114" s="21"/>
      <c r="G114" s="21"/>
      <c r="I114" s="10"/>
      <c r="J114" s="10"/>
      <c r="K114" s="10"/>
      <c r="L114" s="10"/>
      <c r="M114" s="10"/>
      <c r="N114" s="10"/>
    </row>
    <row r="115" spans="1:14" x14ac:dyDescent="0.25">
      <c r="A115" s="11" t="s">
        <v>201</v>
      </c>
      <c r="B115" s="12" t="s">
        <v>202</v>
      </c>
      <c r="C115" s="22">
        <v>-829.8</v>
      </c>
      <c r="D115" s="22">
        <v>1000</v>
      </c>
      <c r="E115" s="22">
        <v>1075</v>
      </c>
      <c r="F115" s="22">
        <v>1150</v>
      </c>
      <c r="G115" s="22">
        <v>1236</v>
      </c>
    </row>
    <row r="116" spans="1:14" x14ac:dyDescent="0.25">
      <c r="A116" s="11" t="s">
        <v>203</v>
      </c>
      <c r="B116" s="12" t="s">
        <v>204</v>
      </c>
      <c r="C116" s="22">
        <v>-37089.74</v>
      </c>
      <c r="D116" s="22">
        <v>25000</v>
      </c>
      <c r="E116" s="22">
        <v>27000</v>
      </c>
      <c r="F116" s="22">
        <v>29000</v>
      </c>
      <c r="G116" s="22">
        <v>31175</v>
      </c>
    </row>
    <row r="117" spans="1:14" x14ac:dyDescent="0.25">
      <c r="A117" s="11" t="s">
        <v>205</v>
      </c>
      <c r="B117" s="12" t="s">
        <v>206</v>
      </c>
      <c r="C117" s="22">
        <v>-39522.720000000001</v>
      </c>
      <c r="D117" s="22">
        <v>28500</v>
      </c>
      <c r="E117" s="22">
        <v>30000</v>
      </c>
      <c r="F117" s="22">
        <v>32000</v>
      </c>
      <c r="G117" s="22">
        <v>34400</v>
      </c>
    </row>
    <row r="118" spans="1:14" x14ac:dyDescent="0.25">
      <c r="A118" s="11" t="s">
        <v>207</v>
      </c>
      <c r="B118" s="12" t="s">
        <v>208</v>
      </c>
      <c r="C118" s="22">
        <v>-29061.87</v>
      </c>
      <c r="D118" s="22">
        <v>36000</v>
      </c>
      <c r="E118" s="22">
        <v>37000</v>
      </c>
      <c r="F118" s="22">
        <v>38000</v>
      </c>
      <c r="G118" s="22">
        <v>40850</v>
      </c>
      <c r="I118" s="10"/>
      <c r="J118" s="10"/>
      <c r="K118" s="10"/>
      <c r="L118" s="10"/>
      <c r="N118" s="10"/>
    </row>
    <row r="119" spans="1:14" x14ac:dyDescent="0.25">
      <c r="A119" s="6" t="s">
        <v>209</v>
      </c>
      <c r="B119" s="7"/>
      <c r="C119" s="21">
        <v>-106504.13</v>
      </c>
      <c r="D119" s="21"/>
      <c r="E119" s="21"/>
      <c r="F119" s="21"/>
      <c r="G119" s="21"/>
    </row>
    <row r="120" spans="1:14" x14ac:dyDescent="0.25">
      <c r="A120" s="4" t="s">
        <v>210</v>
      </c>
      <c r="B120" s="5" t="s">
        <v>211</v>
      </c>
      <c r="C120" s="20">
        <v>-146.82</v>
      </c>
      <c r="D120" s="20">
        <v>150</v>
      </c>
      <c r="E120" s="20">
        <v>80</v>
      </c>
      <c r="F120" s="20">
        <v>40</v>
      </c>
      <c r="G120" s="20"/>
    </row>
    <row r="121" spans="1:14" x14ac:dyDescent="0.25">
      <c r="A121" s="6" t="s">
        <v>212</v>
      </c>
      <c r="B121" s="7"/>
      <c r="C121" s="21">
        <v>-23374993.760000002</v>
      </c>
      <c r="D121" s="21">
        <f>SUM(D29:D120)</f>
        <v>25256016</v>
      </c>
      <c r="E121" s="21">
        <f t="shared" ref="E121:G121" si="2">SUM(E29:E120)</f>
        <v>26336954</v>
      </c>
      <c r="F121" s="21">
        <f t="shared" si="2"/>
        <v>28037876</v>
      </c>
      <c r="G121" s="21">
        <f t="shared" si="2"/>
        <v>29480865</v>
      </c>
    </row>
    <row r="122" spans="1:14" x14ac:dyDescent="0.25">
      <c r="A122" s="13" t="s">
        <v>213</v>
      </c>
      <c r="B122" s="14" t="s">
        <v>214</v>
      </c>
      <c r="C122" s="24">
        <v>0</v>
      </c>
      <c r="D122" s="24"/>
      <c r="E122" s="24"/>
      <c r="F122" s="24"/>
      <c r="G122" s="24"/>
    </row>
    <row r="123" spans="1:14" x14ac:dyDescent="0.25">
      <c r="A123" s="17" t="s">
        <v>215</v>
      </c>
      <c r="B123" s="18" t="s">
        <v>216</v>
      </c>
      <c r="C123" s="23">
        <v>-2236</v>
      </c>
      <c r="D123" s="23">
        <v>2500</v>
      </c>
      <c r="E123" s="23">
        <v>30000</v>
      </c>
      <c r="F123" s="23">
        <v>30000</v>
      </c>
      <c r="G123" s="23">
        <v>30000</v>
      </c>
    </row>
    <row r="124" spans="1:14" x14ac:dyDescent="0.25">
      <c r="A124" s="13" t="s">
        <v>217</v>
      </c>
      <c r="B124" s="14" t="s">
        <v>218</v>
      </c>
      <c r="C124" s="24">
        <v>0</v>
      </c>
      <c r="D124" s="24"/>
      <c r="E124" s="24"/>
      <c r="F124" s="24"/>
      <c r="G124" s="24"/>
    </row>
    <row r="125" spans="1:14" x14ac:dyDescent="0.25">
      <c r="A125" s="17" t="s">
        <v>219</v>
      </c>
      <c r="B125" s="18" t="s">
        <v>220</v>
      </c>
      <c r="C125" s="23">
        <v>-427204.47</v>
      </c>
      <c r="D125" s="23">
        <v>250000</v>
      </c>
      <c r="E125" s="23"/>
      <c r="F125" s="23"/>
      <c r="G125" s="23"/>
    </row>
    <row r="126" spans="1:14" x14ac:dyDescent="0.25">
      <c r="A126" s="6" t="s">
        <v>221</v>
      </c>
      <c r="B126" s="7"/>
      <c r="C126" s="21">
        <v>-429440.47</v>
      </c>
      <c r="D126" s="21"/>
      <c r="E126" s="21"/>
      <c r="F126" s="21"/>
      <c r="G126" s="21"/>
    </row>
    <row r="127" spans="1:14" x14ac:dyDescent="0.25">
      <c r="A127" s="17" t="s">
        <v>222</v>
      </c>
      <c r="B127" s="18" t="s">
        <v>223</v>
      </c>
      <c r="C127" s="23">
        <v>-58810</v>
      </c>
      <c r="D127" s="23"/>
      <c r="E127" s="23"/>
      <c r="F127" s="23"/>
      <c r="G127" s="23"/>
    </row>
    <row r="128" spans="1:14" x14ac:dyDescent="0.25">
      <c r="A128" s="17" t="s">
        <v>224</v>
      </c>
      <c r="B128" s="18" t="s">
        <v>225</v>
      </c>
      <c r="C128" s="23">
        <v>-46965.05</v>
      </c>
      <c r="D128" s="23"/>
      <c r="E128" s="23"/>
      <c r="F128" s="23"/>
      <c r="G128" s="23"/>
    </row>
    <row r="129" spans="1:7" x14ac:dyDescent="0.25">
      <c r="A129" s="17" t="s">
        <v>226</v>
      </c>
      <c r="B129" s="18" t="s">
        <v>227</v>
      </c>
      <c r="C129" s="23">
        <v>-82005.17</v>
      </c>
      <c r="D129" s="23"/>
      <c r="E129" s="23"/>
      <c r="F129" s="23"/>
      <c r="G129" s="23"/>
    </row>
    <row r="130" spans="1:7" x14ac:dyDescent="0.25">
      <c r="A130" s="6" t="s">
        <v>228</v>
      </c>
      <c r="B130" s="7"/>
      <c r="C130" s="21">
        <v>-128970.22</v>
      </c>
      <c r="D130" s="21"/>
      <c r="E130" s="21"/>
      <c r="F130" s="21"/>
      <c r="G130" s="21"/>
    </row>
    <row r="131" spans="1:7" x14ac:dyDescent="0.25">
      <c r="A131" s="6" t="s">
        <v>229</v>
      </c>
      <c r="B131" s="7"/>
      <c r="C131" s="21">
        <v>-617220.68999999994</v>
      </c>
      <c r="D131" s="21">
        <f>SUM(D122:D130)</f>
        <v>252500</v>
      </c>
      <c r="E131" s="21">
        <f t="shared" ref="E131:G131" si="3">SUM(E122:E130)</f>
        <v>30000</v>
      </c>
      <c r="F131" s="21">
        <f t="shared" si="3"/>
        <v>30000</v>
      </c>
      <c r="G131" s="21">
        <f t="shared" si="3"/>
        <v>30000</v>
      </c>
    </row>
    <row r="132" spans="1:7" x14ac:dyDescent="0.25">
      <c r="A132" s="4" t="s">
        <v>230</v>
      </c>
      <c r="B132" s="5" t="s">
        <v>231</v>
      </c>
      <c r="C132" s="20">
        <v>-1646.22</v>
      </c>
      <c r="D132" s="20">
        <v>1700</v>
      </c>
      <c r="E132" s="20">
        <v>1700</v>
      </c>
      <c r="F132" s="20">
        <v>600</v>
      </c>
      <c r="G132" s="20"/>
    </row>
    <row r="133" spans="1:7" x14ac:dyDescent="0.25">
      <c r="A133" s="6" t="s">
        <v>232</v>
      </c>
      <c r="B133" s="7" t="s">
        <v>233</v>
      </c>
      <c r="C133" s="21">
        <v>24994101.420000002</v>
      </c>
      <c r="D133" s="21">
        <f>D10+D16+D24+D28</f>
        <v>25510216</v>
      </c>
      <c r="E133" s="21">
        <f t="shared" ref="E133:G133" si="4">E10+E16+E24+E28</f>
        <v>26368654</v>
      </c>
      <c r="F133" s="21">
        <f t="shared" si="4"/>
        <v>28068476</v>
      </c>
      <c r="G133" s="21">
        <f t="shared" si="4"/>
        <v>29510865</v>
      </c>
    </row>
    <row r="134" spans="1:7" x14ac:dyDescent="0.25">
      <c r="A134" s="8" t="s">
        <v>234</v>
      </c>
      <c r="B134" s="9" t="s">
        <v>235</v>
      </c>
      <c r="C134" s="21">
        <v>-23993860.670000002</v>
      </c>
      <c r="D134" s="21">
        <f>D132+D131+D121</f>
        <v>25510216</v>
      </c>
      <c r="E134" s="21">
        <f>E132+E131+E121</f>
        <v>26368654</v>
      </c>
      <c r="F134" s="21">
        <f t="shared" ref="F134:G134" si="5">F132+F131+F121</f>
        <v>28068476</v>
      </c>
      <c r="G134" s="21">
        <f t="shared" si="5"/>
        <v>29510865</v>
      </c>
    </row>
  </sheetData>
  <mergeCells count="2">
    <mergeCell ref="A2:F2"/>
    <mergeCell ref="A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Zuzana Marcineková</cp:lastModifiedBy>
  <dcterms:created xsi:type="dcterms:W3CDTF">2022-02-03T13:43:12Z</dcterms:created>
  <dcterms:modified xsi:type="dcterms:W3CDTF">2022-05-23T06:47:35Z</dcterms:modified>
</cp:coreProperties>
</file>