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'Hárok1'!$A$1:$F$133</definedName>
  </definedNames>
  <calcPr fullCalcOnLoad="1"/>
</workbook>
</file>

<file path=xl/sharedStrings.xml><?xml version="1.0" encoding="utf-8"?>
<sst xmlns="http://schemas.openxmlformats.org/spreadsheetml/2006/main" count="228" uniqueCount="212">
  <si>
    <t>Rok</t>
  </si>
  <si>
    <t>Účel</t>
  </si>
  <si>
    <t>1.</t>
  </si>
  <si>
    <t>finančný príspevok na nákup dialyzačných monitorov pre dialyzačné stredisko</t>
  </si>
  <si>
    <t>2.</t>
  </si>
  <si>
    <t>EKG pre interné oddelenie</t>
  </si>
  <si>
    <t>3.</t>
  </si>
  <si>
    <t>prístrojové dovybavenie gynekologicko-pôrodníckeho oddelenia</t>
  </si>
  <si>
    <t>4.</t>
  </si>
  <si>
    <t>zakúpenie fakoemulzifikátora pre očné oddelenie</t>
  </si>
  <si>
    <t>5.</t>
  </si>
  <si>
    <t>zakúpenie 2. časti operačného prístroja pre očné oddelenie</t>
  </si>
  <si>
    <t>6.</t>
  </si>
  <si>
    <t>USG pre vyšetrenie srdca na JIS interné oddelenie</t>
  </si>
  <si>
    <t>7.</t>
  </si>
  <si>
    <t>finančný príspevok na vnútorné vybavenie psychiatrického oddelenia</t>
  </si>
  <si>
    <t>8.</t>
  </si>
  <si>
    <t>zakúpenie príslušenstva k fakoemulzifikátoru pre očné oddelenia</t>
  </si>
  <si>
    <t>9.</t>
  </si>
  <si>
    <t>finančný príspevok na nákup držiaka pre operácie v brušnej dutine pre chirurgické oddelenie</t>
  </si>
  <si>
    <t>10.</t>
  </si>
  <si>
    <t>finančný príspevok na nákup operačnej kamery pre ORL</t>
  </si>
  <si>
    <t>11.</t>
  </si>
  <si>
    <t>finančný príspevok na nákup tonopachymetra pre očné oddelenie</t>
  </si>
  <si>
    <t>12.</t>
  </si>
  <si>
    <t>darované 3 kusy polohovateľných postelí ELEGANZA pre JIS interné oddelenie</t>
  </si>
  <si>
    <t>13.</t>
  </si>
  <si>
    <t>finančný dar na nákup Holterovho monitora pre interné oddelenie</t>
  </si>
  <si>
    <t>14.</t>
  </si>
  <si>
    <t>finančný dar na nákup počítačového vybavenie pre HTO a JIS interné oddelenie</t>
  </si>
  <si>
    <t>15.</t>
  </si>
  <si>
    <t>zakúpenie odsávačky pre ORL</t>
  </si>
  <si>
    <t>16.</t>
  </si>
  <si>
    <t>zakúpenie príslušenstva k operačnému laparoskopu pre chirurgické oddelenie</t>
  </si>
  <si>
    <t>17.</t>
  </si>
  <si>
    <t>injekčný dávkovač pre novorodenecké oddelenie</t>
  </si>
  <si>
    <t>18.</t>
  </si>
  <si>
    <t>taška pre EKG, EKG vozík a rameno pre upevnenie kábla pre interné oddelenie</t>
  </si>
  <si>
    <t>19.</t>
  </si>
  <si>
    <t>EKG s príslušenstvom pre neurologické oddelenie</t>
  </si>
  <si>
    <t>20.</t>
  </si>
  <si>
    <t>finančná pomoc na nákup teplomerov pre LNsP Liptovský Mikuláš</t>
  </si>
  <si>
    <t>21.</t>
  </si>
  <si>
    <t>finančný dar na nákup zobrazovacieho software pre digitálnu kameru pre očné oddelenie</t>
  </si>
  <si>
    <t>22.</t>
  </si>
  <si>
    <t>oftalmoskop Jangs pre očné oddelenie</t>
  </si>
  <si>
    <t>23.</t>
  </si>
  <si>
    <t>hemofiltračný monitor Dialog Plus pre dialyzačné stredisko</t>
  </si>
  <si>
    <t>24.</t>
  </si>
  <si>
    <t>finančný dar na nákup 2 kusov inhalátorov pre detské oddelenie</t>
  </si>
  <si>
    <t>25.</t>
  </si>
  <si>
    <t>finančný príspevok na zakúpenie tromboagitátor pre HTO</t>
  </si>
  <si>
    <t>26.</t>
  </si>
  <si>
    <t>1 kus sonosurg nožničky TS 120 pre chirurgické oddelenie</t>
  </si>
  <si>
    <t>27.</t>
  </si>
  <si>
    <t>mraznička Liebherr GG Pr 6580 pre HTO</t>
  </si>
  <si>
    <t>28.</t>
  </si>
  <si>
    <t>finančný dar na zaplatenie dvoch splátok za zobrazovací software k funduskamere pre očné oddelenie</t>
  </si>
  <si>
    <t>29.</t>
  </si>
  <si>
    <t>finančný dar na zaplatenie dvoch splátok za gastrofibroskop pre gastroenterologickú ambulanciu interné oddelenie</t>
  </si>
  <si>
    <t>30.</t>
  </si>
  <si>
    <t>finančné prostriedky na nákup Xenónovej lampy pre operačné sály</t>
  </si>
  <si>
    <t>31.</t>
  </si>
  <si>
    <t>operačný Shaver Medtronic pre ORL</t>
  </si>
  <si>
    <t>32.</t>
  </si>
  <si>
    <t>finančné prostriedky na nákup polohovateľných postelí pre oddelenie dlhodobo chorých</t>
  </si>
  <si>
    <t>33.</t>
  </si>
  <si>
    <t>finančné prostriedky na nákup oximetra pre neurologické oddelenie</t>
  </si>
  <si>
    <t>34.</t>
  </si>
  <si>
    <t>finančné prostriedky na nákup monitora pre neurologické oddelenie</t>
  </si>
  <si>
    <t>35.</t>
  </si>
  <si>
    <t>operačný Ergo Shaver pre JZS v odbore ortopédia</t>
  </si>
  <si>
    <t>36.</t>
  </si>
  <si>
    <t>finančný príspevok na nákup injekčného dávkovača pre OAIM</t>
  </si>
  <si>
    <t>37.</t>
  </si>
  <si>
    <t>finančný príspevok na nákup oximetra pre novorodenecké oddelenie</t>
  </si>
  <si>
    <t>38.</t>
  </si>
  <si>
    <t>EKG CMS 1200G pre JIS chirurgického oddelenia</t>
  </si>
  <si>
    <t>39.</t>
  </si>
  <si>
    <t>5 kusov nemocničných postelí pre neurologické oddelenie</t>
  </si>
  <si>
    <t>40.</t>
  </si>
  <si>
    <t>finančný dar pre nákup infúznej pumpy a vnútorné vybavenie kuchynky a nákup teplomerov pre detské oddelenie</t>
  </si>
  <si>
    <t>41.</t>
  </si>
  <si>
    <t>defibrilátor AED pre psychiatrické oddelenie</t>
  </si>
  <si>
    <t>42.</t>
  </si>
  <si>
    <t>elektrická odsávačka pre psychiatrické oddelenie</t>
  </si>
  <si>
    <t>43.</t>
  </si>
  <si>
    <t>EKG Cardioline pre oddelenie dlhodobo chorých</t>
  </si>
  <si>
    <t>44.</t>
  </si>
  <si>
    <t>sprostredkovanie daru od študentov Gymnázia LM – infúzne stojany pre onkologickú ambulanciu</t>
  </si>
  <si>
    <t>45.</t>
  </si>
  <si>
    <t>9 ks nemocničných lôžok pre neurologické oddelenie</t>
  </si>
  <si>
    <t>46.</t>
  </si>
  <si>
    <t>štrbinová lampa pre očnú JZS</t>
  </si>
  <si>
    <t>47.</t>
  </si>
  <si>
    <t>sono-surg nožničky 2 ks pre chirurgické oddelenie</t>
  </si>
  <si>
    <t>48.</t>
  </si>
  <si>
    <t>fototerapia Maviled pre novorodenecké oddelenie</t>
  </si>
  <si>
    <t>49.</t>
  </si>
  <si>
    <t>polohovacie postele s obojstrannym matracom na onkologickú ambulanciu     </t>
  </si>
  <si>
    <t>Čiastka v SKK</t>
  </si>
  <si>
    <t>Čiastka v €</t>
  </si>
  <si>
    <t>SPOLU za rok 2003</t>
  </si>
  <si>
    <t>SPOLU za rok 2004</t>
  </si>
  <si>
    <t>SPOLU za rok 2007</t>
  </si>
  <si>
    <t>SPOLU za rok 2008</t>
  </si>
  <si>
    <t>SPOLU za rok 2009</t>
  </si>
  <si>
    <t>SPOLU za rok 2010</t>
  </si>
  <si>
    <t>SPOLU za rok 2011</t>
  </si>
  <si>
    <t>SPOLU za rok 2012</t>
  </si>
  <si>
    <t>SPOLU za rok 2013</t>
  </si>
  <si>
    <t>SPOLU za roky 2003-2013</t>
  </si>
  <si>
    <t>SPOLU  za rok 2014</t>
  </si>
  <si>
    <t>SPOLU za roky 2003-2012</t>
  </si>
  <si>
    <t>SPOLU ZA ROKY 2003 - 2014</t>
  </si>
  <si>
    <t>SPOLU za rok 2005, 2006</t>
  </si>
  <si>
    <t>SPOLU za rok 2015</t>
  </si>
  <si>
    <t>Perfusor Compact na oddelenie úrazovej chirurgie</t>
  </si>
  <si>
    <t>2 kreslá na prevoz pacientov, 2 infúzne stojany, 1 chodítko na oddelenie úrazovej chirurgie</t>
  </si>
  <si>
    <t>vozík na prevoz pacientov na oddelnie úrazovej chirurgie</t>
  </si>
  <si>
    <t>chladici box MPR 440Wx Pro pre hematologicko-transfuziologický úsek</t>
  </si>
  <si>
    <t>polohovacie kreslo pre onkologickú ambulanciu</t>
  </si>
  <si>
    <t>nástenná zdrav. klimatizácia Carrier pre úsek klinickej mikrobiológie</t>
  </si>
  <si>
    <t>Sono-surg nožničky T3071 pre centrálne operačné sály</t>
  </si>
  <si>
    <t>SPOLU ZA ROKY 2003 - 2015</t>
  </si>
  <si>
    <t>50.</t>
  </si>
  <si>
    <t>51.</t>
  </si>
  <si>
    <t>52.</t>
  </si>
  <si>
    <t>53.</t>
  </si>
  <si>
    <t>54.</t>
  </si>
  <si>
    <t>55.</t>
  </si>
  <si>
    <t>56.</t>
  </si>
  <si>
    <t>57.</t>
  </si>
  <si>
    <t>mechanické a elektické polohovateľné postele, matrace a nočné stolíky pre interné a neurologické oddelenie</t>
  </si>
  <si>
    <t>58.</t>
  </si>
  <si>
    <t>59.</t>
  </si>
  <si>
    <t>60.</t>
  </si>
  <si>
    <t>EKG prístroj Cardiovit AT AT 102 Plus vr.C a defibrilátor DEFOGARD 400</t>
  </si>
  <si>
    <t>INT</t>
  </si>
  <si>
    <t>NOVO</t>
  </si>
  <si>
    <t>pulzný oximeter</t>
  </si>
  <si>
    <t xml:space="preserve">bilirubínometer JM - 105 </t>
  </si>
  <si>
    <t>61.</t>
  </si>
  <si>
    <t>ODCH</t>
  </si>
  <si>
    <t xml:space="preserve">toaletný sprchovací vozík </t>
  </si>
  <si>
    <t>62.</t>
  </si>
  <si>
    <t>11 ks antidekubitných matracov</t>
  </si>
  <si>
    <t>63.</t>
  </si>
  <si>
    <t>64.</t>
  </si>
  <si>
    <t>65.</t>
  </si>
  <si>
    <t>66.</t>
  </si>
  <si>
    <t>67.</t>
  </si>
  <si>
    <t>68.</t>
  </si>
  <si>
    <t>69.</t>
  </si>
  <si>
    <t>35 ks antidekubitných matracov</t>
  </si>
  <si>
    <t>lampa VarioLux EU</t>
  </si>
  <si>
    <t>OAIM</t>
  </si>
  <si>
    <t xml:space="preserve">CHIRURG. </t>
  </si>
  <si>
    <t>optika s rýchlouzáverom - autoklávovateľná</t>
  </si>
  <si>
    <t>Infusomat a Perfusor Compact</t>
  </si>
  <si>
    <t>INT - JIS</t>
  </si>
  <si>
    <t>DEO</t>
  </si>
  <si>
    <t>germicídny žiarič, vyšetrov. lampa, držiak na infúzne fľaše</t>
  </si>
  <si>
    <t>autokláv s tlačiarňou</t>
  </si>
  <si>
    <t>COS</t>
  </si>
  <si>
    <t>JZS UROLOG.</t>
  </si>
  <si>
    <t>cystoskop rigidný</t>
  </si>
  <si>
    <t>SPOLU za rok 2016</t>
  </si>
  <si>
    <t>SPOLU ZA ROKY 2003 - 2016</t>
  </si>
  <si>
    <t>lôžkové odd.</t>
  </si>
  <si>
    <t>70.</t>
  </si>
  <si>
    <t>OÚCH</t>
  </si>
  <si>
    <t>teleskopické zásteny</t>
  </si>
  <si>
    <t>NEU</t>
  </si>
  <si>
    <t>lôžko, nočný stolík, transportná stolička, schodík....</t>
  </si>
  <si>
    <t xml:space="preserve">72. </t>
  </si>
  <si>
    <t xml:space="preserve">manipulačný stolík </t>
  </si>
  <si>
    <t xml:space="preserve">73. </t>
  </si>
  <si>
    <t>kojenecká váha</t>
  </si>
  <si>
    <t>senzory pre novorodencov</t>
  </si>
  <si>
    <t>OLM - ÚKB, ÚKM</t>
  </si>
  <si>
    <t>chladničky</t>
  </si>
  <si>
    <t>OLM - ÚKM</t>
  </si>
  <si>
    <t>klimatizácia</t>
  </si>
  <si>
    <t>SPOLU k 30.6.2017</t>
  </si>
  <si>
    <t xml:space="preserve">71. </t>
  </si>
  <si>
    <t xml:space="preserve">74. </t>
  </si>
  <si>
    <t xml:space="preserve">75. </t>
  </si>
  <si>
    <t xml:space="preserve">76. </t>
  </si>
  <si>
    <t xml:space="preserve">77. </t>
  </si>
  <si>
    <t>pulzný oximeter s prostovým senzorom</t>
  </si>
  <si>
    <t xml:space="preserve">Finančná pomoc Nadácie DUMI Liptovskej nemocnici s poliklinikou MUDr. Ivana Stodolu Liptovský Mikuláš </t>
  </si>
  <si>
    <t>78.</t>
  </si>
  <si>
    <t>79.</t>
  </si>
  <si>
    <t>80.</t>
  </si>
  <si>
    <t>81.</t>
  </si>
  <si>
    <t>82.</t>
  </si>
  <si>
    <t>83.</t>
  </si>
  <si>
    <t>systém ohrievania pacienta + intraoperačné ohrievacie prikrývky</t>
  </si>
  <si>
    <t>ODD. ÚRAZ. CHIR.</t>
  </si>
  <si>
    <t>chladnička</t>
  </si>
  <si>
    <t>84.</t>
  </si>
  <si>
    <t xml:space="preserve">EKG prístroj, nástrojový stolík, servírovací stolík, transportná sedačka pre pacientov, mobilný stojan, EEG ECI čiapka </t>
  </si>
  <si>
    <t>nemocničné lôžko ELEGANZA</t>
  </si>
  <si>
    <t>sprchovacie lôžko</t>
  </si>
  <si>
    <t>85.</t>
  </si>
  <si>
    <t>86.</t>
  </si>
  <si>
    <t xml:space="preserve">elektrická odsávačka </t>
  </si>
  <si>
    <t>GYP</t>
  </si>
  <si>
    <t>chrómové háčiky do kúpeľní a interiérová žalúzia</t>
  </si>
  <si>
    <t>SPOLU za rok 2017</t>
  </si>
  <si>
    <t>SPOLU ZA ROKY 2003 - 2017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</si>
</sst>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8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/>
    </xf>
    <xf numFmtId="0" fontId="0" fillId="0" borderId="0" xfId="0" applyAlignment="1">
      <alignment wrapText="1" shrinkToFi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2" fontId="2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horizontal="right" vertical="top"/>
    </xf>
    <xf numFmtId="2" fontId="1" fillId="0" borderId="17" xfId="0" applyNumberFormat="1" applyFont="1" applyBorder="1" applyAlignment="1">
      <alignment horizontal="right" vertical="top"/>
    </xf>
    <xf numFmtId="0" fontId="1" fillId="0" borderId="18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2" fillId="0" borderId="12" xfId="0" applyFont="1" applyBorder="1" applyAlignment="1">
      <alignment horizontal="right" vertical="top"/>
    </xf>
    <xf numFmtId="2" fontId="1" fillId="0" borderId="12" xfId="0" applyNumberFormat="1" applyFont="1" applyBorder="1" applyAlignment="1">
      <alignment horizontal="right" vertical="top"/>
    </xf>
    <xf numFmtId="0" fontId="1" fillId="0" borderId="13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2" fillId="0" borderId="20" xfId="0" applyFont="1" applyBorder="1" applyAlignment="1">
      <alignment horizontal="right" vertical="top"/>
    </xf>
    <xf numFmtId="2" fontId="1" fillId="0" borderId="20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3" fillId="0" borderId="20" xfId="0" applyFont="1" applyBorder="1" applyAlignment="1">
      <alignment vertical="top"/>
    </xf>
    <xf numFmtId="2" fontId="4" fillId="0" borderId="20" xfId="0" applyNumberFormat="1" applyFont="1" applyBorder="1" applyAlignment="1">
      <alignment horizontal="right" vertical="top"/>
    </xf>
    <xf numFmtId="0" fontId="4" fillId="0" borderId="2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right" vertical="top" wrapText="1"/>
    </xf>
    <xf numFmtId="2" fontId="1" fillId="0" borderId="17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2" fontId="4" fillId="0" borderId="20" xfId="0" applyNumberFormat="1" applyFont="1" applyBorder="1" applyAlignment="1">
      <alignment horizontal="right" vertical="top" wrapText="1"/>
    </xf>
    <xf numFmtId="0" fontId="1" fillId="33" borderId="22" xfId="0" applyFont="1" applyFill="1" applyBorder="1" applyAlignment="1">
      <alignment vertical="top"/>
    </xf>
    <xf numFmtId="0" fontId="1" fillId="33" borderId="23" xfId="0" applyFont="1" applyFill="1" applyBorder="1" applyAlignment="1">
      <alignment horizontal="right" vertical="top"/>
    </xf>
    <xf numFmtId="2" fontId="4" fillId="33" borderId="23" xfId="0" applyNumberFormat="1" applyFont="1" applyFill="1" applyBorder="1" applyAlignment="1">
      <alignment horizontal="right" vertical="top"/>
    </xf>
    <xf numFmtId="0" fontId="4" fillId="33" borderId="24" xfId="0" applyFont="1" applyFill="1" applyBorder="1" applyAlignment="1">
      <alignment vertical="top" wrapText="1"/>
    </xf>
    <xf numFmtId="0" fontId="1" fillId="33" borderId="25" xfId="0" applyFont="1" applyFill="1" applyBorder="1" applyAlignment="1">
      <alignment vertical="top"/>
    </xf>
    <xf numFmtId="0" fontId="1" fillId="33" borderId="26" xfId="0" applyFont="1" applyFill="1" applyBorder="1" applyAlignment="1">
      <alignment horizontal="right" vertical="top"/>
    </xf>
    <xf numFmtId="2" fontId="4" fillId="33" borderId="26" xfId="0" applyNumberFormat="1" applyFont="1" applyFill="1" applyBorder="1" applyAlignment="1">
      <alignment horizontal="right" vertical="top"/>
    </xf>
    <xf numFmtId="0" fontId="4" fillId="33" borderId="27" xfId="0" applyFont="1" applyFill="1" applyBorder="1" applyAlignment="1">
      <alignment vertical="top" wrapText="1"/>
    </xf>
    <xf numFmtId="0" fontId="3" fillId="33" borderId="26" xfId="0" applyFont="1" applyFill="1" applyBorder="1" applyAlignment="1">
      <alignment vertical="top"/>
    </xf>
    <xf numFmtId="0" fontId="1" fillId="33" borderId="25" xfId="0" applyFont="1" applyFill="1" applyBorder="1" applyAlignment="1">
      <alignment vertical="top" wrapText="1"/>
    </xf>
    <xf numFmtId="0" fontId="1" fillId="33" borderId="26" xfId="0" applyFont="1" applyFill="1" applyBorder="1" applyAlignment="1">
      <alignment vertical="top" wrapText="1"/>
    </xf>
    <xf numFmtId="2" fontId="4" fillId="33" borderId="26" xfId="0" applyNumberFormat="1" applyFont="1" applyFill="1" applyBorder="1" applyAlignment="1">
      <alignment horizontal="right" vertical="top" wrapText="1"/>
    </xf>
    <xf numFmtId="0" fontId="1" fillId="33" borderId="28" xfId="0" applyFont="1" applyFill="1" applyBorder="1" applyAlignment="1">
      <alignment vertical="top"/>
    </xf>
    <xf numFmtId="0" fontId="1" fillId="33" borderId="29" xfId="0" applyFont="1" applyFill="1" applyBorder="1" applyAlignment="1">
      <alignment horizontal="right" vertical="top"/>
    </xf>
    <xf numFmtId="2" fontId="4" fillId="33" borderId="29" xfId="0" applyNumberFormat="1" applyFont="1" applyFill="1" applyBorder="1" applyAlignment="1">
      <alignment horizontal="right" vertical="top"/>
    </xf>
    <xf numFmtId="0" fontId="4" fillId="33" borderId="30" xfId="0" applyFont="1" applyFill="1" applyBorder="1" applyAlignment="1">
      <alignment vertical="top" wrapText="1"/>
    </xf>
    <xf numFmtId="0" fontId="1" fillId="34" borderId="28" xfId="0" applyFont="1" applyFill="1" applyBorder="1" applyAlignment="1">
      <alignment vertical="top" wrapText="1"/>
    </xf>
    <xf numFmtId="0" fontId="1" fillId="33" borderId="28" xfId="0" applyFont="1" applyFill="1" applyBorder="1" applyAlignment="1">
      <alignment vertical="top" wrapText="1"/>
    </xf>
    <xf numFmtId="0" fontId="1" fillId="33" borderId="29" xfId="0" applyFont="1" applyFill="1" applyBorder="1" applyAlignment="1">
      <alignment vertical="top" wrapText="1"/>
    </xf>
    <xf numFmtId="2" fontId="4" fillId="33" borderId="29" xfId="0" applyNumberFormat="1" applyFont="1" applyFill="1" applyBorder="1" applyAlignment="1">
      <alignment horizontal="right" vertical="top" wrapText="1"/>
    </xf>
    <xf numFmtId="0" fontId="1" fillId="0" borderId="29" xfId="0" applyFont="1" applyFill="1" applyBorder="1" applyAlignment="1">
      <alignment vertical="top" wrapText="1"/>
    </xf>
    <xf numFmtId="2" fontId="2" fillId="0" borderId="29" xfId="0" applyNumberFormat="1" applyFont="1" applyFill="1" applyBorder="1" applyAlignment="1">
      <alignment horizontal="right" vertical="top" wrapText="1"/>
    </xf>
    <xf numFmtId="2" fontId="1" fillId="0" borderId="29" xfId="0" applyNumberFormat="1" applyFont="1" applyFill="1" applyBorder="1" applyAlignment="1">
      <alignment horizontal="right" vertical="top" wrapText="1"/>
    </xf>
    <xf numFmtId="0" fontId="1" fillId="0" borderId="30" xfId="0" applyFont="1" applyFill="1" applyBorder="1" applyAlignment="1">
      <alignment vertical="top" wrapText="1"/>
    </xf>
    <xf numFmtId="2" fontId="4" fillId="0" borderId="29" xfId="0" applyNumberFormat="1" applyFont="1" applyFill="1" applyBorder="1" applyAlignment="1">
      <alignment horizontal="right" vertical="top" wrapText="1"/>
    </xf>
    <xf numFmtId="0" fontId="4" fillId="0" borderId="30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  <xf numFmtId="0" fontId="1" fillId="34" borderId="29" xfId="0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2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29" xfId="0" applyFont="1" applyBorder="1" applyAlignment="1">
      <alignment wrapText="1" shrinkToFi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2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4" fontId="2" fillId="33" borderId="29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34" borderId="31" xfId="0" applyFont="1" applyFill="1" applyBorder="1" applyAlignment="1">
      <alignment vertical="top" wrapText="1"/>
    </xf>
    <xf numFmtId="0" fontId="1" fillId="34" borderId="32" xfId="0" applyFont="1" applyFill="1" applyBorder="1" applyAlignment="1">
      <alignment/>
    </xf>
    <xf numFmtId="4" fontId="2" fillId="34" borderId="34" xfId="0" applyNumberFormat="1" applyFont="1" applyFill="1" applyBorder="1" applyAlignment="1">
      <alignment/>
    </xf>
    <xf numFmtId="0" fontId="4" fillId="34" borderId="33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35" borderId="28" xfId="0" applyFont="1" applyFill="1" applyBorder="1" applyAlignment="1">
      <alignment/>
    </xf>
    <xf numFmtId="0" fontId="1" fillId="35" borderId="29" xfId="0" applyFont="1" applyFill="1" applyBorder="1" applyAlignment="1">
      <alignment/>
    </xf>
    <xf numFmtId="2" fontId="1" fillId="35" borderId="29" xfId="0" applyNumberFormat="1" applyFont="1" applyFill="1" applyBorder="1" applyAlignment="1">
      <alignment/>
    </xf>
    <xf numFmtId="0" fontId="41" fillId="35" borderId="30" xfId="0" applyFont="1" applyFill="1" applyBorder="1" applyAlignment="1">
      <alignment/>
    </xf>
    <xf numFmtId="2" fontId="2" fillId="35" borderId="29" xfId="0" applyNumberFormat="1" applyFont="1" applyFill="1" applyBorder="1" applyAlignment="1">
      <alignment/>
    </xf>
    <xf numFmtId="0" fontId="1" fillId="0" borderId="35" xfId="0" applyFont="1" applyBorder="1" applyAlignment="1">
      <alignment wrapText="1" shrinkToFit="1"/>
    </xf>
    <xf numFmtId="2" fontId="1" fillId="36" borderId="29" xfId="0" applyNumberFormat="1" applyFont="1" applyFill="1" applyBorder="1" applyAlignment="1">
      <alignment/>
    </xf>
    <xf numFmtId="2" fontId="1" fillId="36" borderId="32" xfId="0" applyNumberFormat="1" applyFont="1" applyFill="1" applyBorder="1" applyAlignment="1">
      <alignment/>
    </xf>
    <xf numFmtId="2" fontId="1" fillId="36" borderId="23" xfId="0" applyNumberFormat="1" applyFont="1" applyFill="1" applyBorder="1" applyAlignment="1">
      <alignment/>
    </xf>
    <xf numFmtId="2" fontId="4" fillId="34" borderId="29" xfId="0" applyNumberFormat="1" applyFont="1" applyFill="1" applyBorder="1" applyAlignment="1">
      <alignment/>
    </xf>
    <xf numFmtId="0" fontId="6" fillId="0" borderId="0" xfId="0" applyFont="1" applyAlignment="1">
      <alignment horizontal="center" wrapText="1" shrinkToFit="1"/>
    </xf>
    <xf numFmtId="0" fontId="0" fillId="0" borderId="0" xfId="0" applyAlignment="1">
      <alignment wrapText="1"/>
    </xf>
    <xf numFmtId="2" fontId="1" fillId="36" borderId="36" xfId="0" applyNumberFormat="1" applyFont="1" applyFill="1" applyBorder="1" applyAlignment="1">
      <alignment horizontal="right"/>
    </xf>
    <xf numFmtId="0" fontId="1" fillId="36" borderId="30" xfId="0" applyFont="1" applyFill="1" applyBorder="1" applyAlignment="1">
      <alignment wrapText="1" shrinkToFit="1"/>
    </xf>
    <xf numFmtId="2" fontId="1" fillId="36" borderId="23" xfId="0" applyNumberFormat="1" applyFont="1" applyFill="1" applyBorder="1" applyAlignment="1">
      <alignment horizontal="right"/>
    </xf>
    <xf numFmtId="0" fontId="1" fillId="36" borderId="23" xfId="0" applyFont="1" applyFill="1" applyBorder="1" applyAlignment="1">
      <alignment wrapText="1" shrinkToFit="1"/>
    </xf>
    <xf numFmtId="0" fontId="1" fillId="0" borderId="24" xfId="0" applyFont="1" applyBorder="1" applyAlignment="1">
      <alignment wrapText="1" shrinkToFit="1"/>
    </xf>
    <xf numFmtId="0" fontId="1" fillId="37" borderId="28" xfId="0" applyFont="1" applyFill="1" applyBorder="1" applyAlignment="1">
      <alignment/>
    </xf>
    <xf numFmtId="0" fontId="1" fillId="37" borderId="29" xfId="0" applyFont="1" applyFill="1" applyBorder="1" applyAlignment="1">
      <alignment/>
    </xf>
    <xf numFmtId="2" fontId="1" fillId="37" borderId="29" xfId="0" applyNumberFormat="1" applyFont="1" applyFill="1" applyBorder="1" applyAlignment="1">
      <alignment/>
    </xf>
    <xf numFmtId="2" fontId="2" fillId="37" borderId="29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2</xdr:row>
      <xdr:rowOff>19050</xdr:rowOff>
    </xdr:from>
    <xdr:to>
      <xdr:col>5</xdr:col>
      <xdr:colOff>2895600</xdr:colOff>
      <xdr:row>10</xdr:row>
      <xdr:rowOff>19050</xdr:rowOff>
    </xdr:to>
    <xdr:pic>
      <xdr:nvPicPr>
        <xdr:cNvPr id="1" name="Picture 1" descr="foto_LNsPL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52450"/>
          <a:ext cx="60769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1"/>
  <sheetViews>
    <sheetView tabSelected="1" view="pageBreakPreview" zoomScaleSheetLayoutView="100" zoomScalePageLayoutView="0" workbookViewId="0" topLeftCell="A109">
      <selection activeCell="F124" sqref="F124"/>
    </sheetView>
  </sheetViews>
  <sheetFormatPr defaultColWidth="9.140625" defaultRowHeight="12.75"/>
  <cols>
    <col min="1" max="1" width="4.57421875" style="10" customWidth="1"/>
    <col min="2" max="3" width="9.140625" style="1" customWidth="1"/>
    <col min="4" max="4" width="17.421875" style="8" customWidth="1"/>
    <col min="5" max="5" width="15.7109375" style="8" customWidth="1"/>
    <col min="6" max="6" width="47.7109375" style="1" customWidth="1"/>
    <col min="7" max="7" width="9.421875" style="10" bestFit="1" customWidth="1"/>
    <col min="8" max="8" width="9.140625" style="10" customWidth="1"/>
    <col min="9" max="9" width="18.57421875" style="10" customWidth="1"/>
    <col min="10" max="45" width="9.140625" style="10" customWidth="1"/>
    <col min="46" max="16384" width="9.140625" style="1" customWidth="1"/>
  </cols>
  <sheetData>
    <row r="1" spans="2:6" ht="15" customHeight="1">
      <c r="B1" s="107" t="s">
        <v>191</v>
      </c>
      <c r="C1" s="108"/>
      <c r="D1" s="108"/>
      <c r="E1" s="108"/>
      <c r="F1" s="108"/>
    </row>
    <row r="2" spans="2:6" ht="27" customHeight="1">
      <c r="B2" s="108"/>
      <c r="C2" s="108"/>
      <c r="D2" s="108"/>
      <c r="E2" s="108"/>
      <c r="F2" s="108"/>
    </row>
    <row r="3" spans="3:6" ht="27" customHeight="1">
      <c r="C3" s="9"/>
      <c r="D3" s="9"/>
      <c r="E3" s="9"/>
      <c r="F3" s="9"/>
    </row>
    <row r="4" spans="3:6" ht="27" customHeight="1">
      <c r="C4" s="9"/>
      <c r="D4" s="9"/>
      <c r="E4" s="9"/>
      <c r="F4" s="9"/>
    </row>
    <row r="5" spans="3:6" ht="27" customHeight="1">
      <c r="C5" s="9"/>
      <c r="D5" s="9"/>
      <c r="E5" s="9"/>
      <c r="F5" s="9"/>
    </row>
    <row r="6" spans="3:6" ht="27" customHeight="1">
      <c r="C6" s="9"/>
      <c r="D6" s="9"/>
      <c r="E6" s="9"/>
      <c r="F6" s="9"/>
    </row>
    <row r="7" spans="3:6" ht="27" customHeight="1">
      <c r="C7" s="9"/>
      <c r="D7" s="9"/>
      <c r="E7" s="9"/>
      <c r="F7" s="9"/>
    </row>
    <row r="8" spans="3:6" ht="27" customHeight="1">
      <c r="C8" s="9"/>
      <c r="D8" s="9"/>
      <c r="E8" s="9"/>
      <c r="F8" s="9"/>
    </row>
    <row r="9" spans="3:6" ht="27" customHeight="1">
      <c r="C9" s="9"/>
      <c r="D9" s="9"/>
      <c r="E9" s="9"/>
      <c r="F9" s="9"/>
    </row>
    <row r="11" ht="14.25" thickBot="1"/>
    <row r="12" spans="1:45" s="2" customFormat="1" ht="13.5">
      <c r="A12" s="10"/>
      <c r="B12" s="12"/>
      <c r="C12" s="13" t="s">
        <v>0</v>
      </c>
      <c r="D12" s="14" t="s">
        <v>100</v>
      </c>
      <c r="E12" s="14" t="s">
        <v>101</v>
      </c>
      <c r="F12" s="15" t="s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</row>
    <row r="13" spans="1:45" s="2" customFormat="1" ht="30" customHeight="1">
      <c r="A13" s="10"/>
      <c r="B13" s="16" t="s">
        <v>2</v>
      </c>
      <c r="C13" s="3">
        <v>2003</v>
      </c>
      <c r="D13" s="6">
        <v>1444000</v>
      </c>
      <c r="E13" s="6">
        <v>47932.02</v>
      </c>
      <c r="F13" s="17" t="s">
        <v>3</v>
      </c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</row>
    <row r="14" spans="1:45" s="2" customFormat="1" ht="30" customHeight="1" thickBot="1">
      <c r="A14" s="10"/>
      <c r="B14" s="21" t="s">
        <v>4</v>
      </c>
      <c r="C14" s="22">
        <v>2003</v>
      </c>
      <c r="D14" s="23">
        <v>467040</v>
      </c>
      <c r="E14" s="23">
        <v>15502.89</v>
      </c>
      <c r="F14" s="24" t="s">
        <v>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</row>
    <row r="15" spans="1:45" s="2" customFormat="1" ht="30" customHeight="1" thickBot="1">
      <c r="A15" s="10"/>
      <c r="B15" s="43"/>
      <c r="C15" s="44"/>
      <c r="D15" s="45">
        <f>SUM(D13:D14)</f>
        <v>1911040</v>
      </c>
      <c r="E15" s="45">
        <f>SUM(E13:E14)</f>
        <v>63434.909999999996</v>
      </c>
      <c r="F15" s="46" t="s">
        <v>102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</row>
    <row r="16" spans="1:45" s="2" customFormat="1" ht="30" customHeight="1">
      <c r="A16" s="10"/>
      <c r="B16" s="25" t="s">
        <v>6</v>
      </c>
      <c r="C16" s="26">
        <v>2004</v>
      </c>
      <c r="D16" s="27">
        <v>15510</v>
      </c>
      <c r="E16" s="27">
        <v>514.84</v>
      </c>
      <c r="F16" s="28" t="s">
        <v>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7" spans="1:45" s="2" customFormat="1" ht="30" customHeight="1" thickBot="1">
      <c r="A17" s="10"/>
      <c r="B17" s="21" t="s">
        <v>8</v>
      </c>
      <c r="C17" s="22">
        <v>2004</v>
      </c>
      <c r="D17" s="23">
        <v>323906</v>
      </c>
      <c r="E17" s="23">
        <v>10751.71</v>
      </c>
      <c r="F17" s="24" t="s">
        <v>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</row>
    <row r="18" spans="1:45" s="2" customFormat="1" ht="30" customHeight="1">
      <c r="A18" s="10"/>
      <c r="B18" s="47"/>
      <c r="C18" s="48"/>
      <c r="D18" s="49">
        <f>SUM(D16:D17)</f>
        <v>339416</v>
      </c>
      <c r="E18" s="49">
        <f>SUM(E16:E17)</f>
        <v>11266.55</v>
      </c>
      <c r="F18" s="50" t="s">
        <v>103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</row>
    <row r="19" spans="1:45" s="2" customFormat="1" ht="30" customHeight="1" thickBot="1">
      <c r="A19" s="10"/>
      <c r="B19" s="29" t="s">
        <v>10</v>
      </c>
      <c r="C19" s="30">
        <v>2005</v>
      </c>
      <c r="D19" s="31">
        <v>299999</v>
      </c>
      <c r="E19" s="31">
        <v>9958.14</v>
      </c>
      <c r="F19" s="32" t="s">
        <v>11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</row>
    <row r="20" spans="1:45" s="2" customFormat="1" ht="30" customHeight="1">
      <c r="A20" s="10"/>
      <c r="B20" s="25" t="s">
        <v>12</v>
      </c>
      <c r="C20" s="26">
        <v>2006</v>
      </c>
      <c r="D20" s="27">
        <v>1386701.89</v>
      </c>
      <c r="E20" s="27">
        <v>46030.07</v>
      </c>
      <c r="F20" s="28" t="s">
        <v>13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2" customFormat="1" ht="30" customHeight="1">
      <c r="A21" s="10"/>
      <c r="B21" s="16" t="s">
        <v>14</v>
      </c>
      <c r="C21" s="5">
        <v>2006</v>
      </c>
      <c r="D21" s="6">
        <v>33688</v>
      </c>
      <c r="E21" s="6">
        <v>1118.24</v>
      </c>
      <c r="F21" s="17" t="s">
        <v>15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</row>
    <row r="22" spans="1:45" s="2" customFormat="1" ht="30" customHeight="1" thickBot="1">
      <c r="A22" s="10"/>
      <c r="B22" s="21" t="s">
        <v>16</v>
      </c>
      <c r="C22" s="22">
        <v>2006</v>
      </c>
      <c r="D22" s="23">
        <v>368000</v>
      </c>
      <c r="E22" s="23">
        <v>12215.36</v>
      </c>
      <c r="F22" s="24" t="s">
        <v>17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</row>
    <row r="23" spans="1:45" s="2" customFormat="1" ht="30" customHeight="1" thickBot="1">
      <c r="A23" s="10"/>
      <c r="B23" s="43"/>
      <c r="C23" s="44"/>
      <c r="D23" s="45">
        <f>SUM(D19:D22)</f>
        <v>2088388.89</v>
      </c>
      <c r="E23" s="45">
        <f>SUM(E19:E22)</f>
        <v>69321.81</v>
      </c>
      <c r="F23" s="46" t="s">
        <v>115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</row>
    <row r="24" spans="1:45" s="2" customFormat="1" ht="30" customHeight="1">
      <c r="A24" s="10"/>
      <c r="B24" s="25" t="s">
        <v>18</v>
      </c>
      <c r="C24" s="26">
        <v>2007</v>
      </c>
      <c r="D24" s="27">
        <v>41388</v>
      </c>
      <c r="E24" s="27">
        <v>1373.83</v>
      </c>
      <c r="F24" s="28" t="s">
        <v>19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</row>
    <row r="25" spans="1:45" s="2" customFormat="1" ht="30" customHeight="1">
      <c r="A25" s="10"/>
      <c r="B25" s="16" t="s">
        <v>20</v>
      </c>
      <c r="C25" s="5">
        <v>2007</v>
      </c>
      <c r="D25" s="6">
        <v>206610</v>
      </c>
      <c r="E25" s="6">
        <v>6858.2</v>
      </c>
      <c r="F25" s="17" t="s">
        <v>21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</row>
    <row r="26" spans="1:45" s="2" customFormat="1" ht="30" customHeight="1">
      <c r="A26" s="10"/>
      <c r="B26" s="16" t="s">
        <v>22</v>
      </c>
      <c r="C26" s="5">
        <v>2007</v>
      </c>
      <c r="D26" s="6">
        <v>600000</v>
      </c>
      <c r="E26" s="6">
        <v>19916.35</v>
      </c>
      <c r="F26" s="17" t="s">
        <v>23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</row>
    <row r="27" spans="1:45" s="2" customFormat="1" ht="30" customHeight="1" thickBot="1">
      <c r="A27" s="10"/>
      <c r="B27" s="21" t="s">
        <v>24</v>
      </c>
      <c r="C27" s="22">
        <v>2007</v>
      </c>
      <c r="D27" s="23">
        <v>456534</v>
      </c>
      <c r="E27" s="23">
        <v>15154.15</v>
      </c>
      <c r="F27" s="24" t="s">
        <v>25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</row>
    <row r="28" spans="1:45" s="2" customFormat="1" ht="30" customHeight="1" thickBot="1">
      <c r="A28" s="10"/>
      <c r="B28" s="55"/>
      <c r="C28" s="56"/>
      <c r="D28" s="57">
        <f>SUM(D24:D27)</f>
        <v>1304532</v>
      </c>
      <c r="E28" s="57">
        <f>SUM(E24:E27)</f>
        <v>43302.53</v>
      </c>
      <c r="F28" s="58" t="s">
        <v>104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45" s="2" customFormat="1" ht="30" customHeight="1">
      <c r="A29" s="10"/>
      <c r="B29" s="25" t="s">
        <v>26</v>
      </c>
      <c r="C29" s="26">
        <v>2008</v>
      </c>
      <c r="D29" s="27">
        <v>154700</v>
      </c>
      <c r="E29" s="27">
        <v>5135.1</v>
      </c>
      <c r="F29" s="28" t="s">
        <v>27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</row>
    <row r="30" spans="1:45" s="2" customFormat="1" ht="30" customHeight="1">
      <c r="A30" s="10"/>
      <c r="B30" s="16" t="s">
        <v>28</v>
      </c>
      <c r="C30" s="5">
        <v>2008</v>
      </c>
      <c r="D30" s="6">
        <v>70000</v>
      </c>
      <c r="E30" s="6">
        <v>2323.57</v>
      </c>
      <c r="F30" s="17" t="s">
        <v>29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</row>
    <row r="31" spans="1:45" s="2" customFormat="1" ht="30" customHeight="1">
      <c r="A31" s="10"/>
      <c r="B31" s="16" t="s">
        <v>30</v>
      </c>
      <c r="C31" s="5">
        <v>2008</v>
      </c>
      <c r="D31" s="6">
        <v>50042.3</v>
      </c>
      <c r="E31" s="6">
        <v>1661.1</v>
      </c>
      <c r="F31" s="17" t="s">
        <v>31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</row>
    <row r="32" spans="1:45" s="2" customFormat="1" ht="30" customHeight="1" thickBot="1">
      <c r="A32" s="10"/>
      <c r="B32" s="21" t="s">
        <v>32</v>
      </c>
      <c r="C32" s="22">
        <v>2008</v>
      </c>
      <c r="D32" s="23">
        <v>99017.53</v>
      </c>
      <c r="E32" s="23">
        <v>3286.78</v>
      </c>
      <c r="F32" s="24" t="s">
        <v>33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45" s="2" customFormat="1" ht="30" customHeight="1" thickBot="1">
      <c r="A33" s="10"/>
      <c r="B33" s="43"/>
      <c r="C33" s="44"/>
      <c r="D33" s="45">
        <f>SUM(D29:D32)</f>
        <v>373759.82999999996</v>
      </c>
      <c r="E33" s="45">
        <f>SUM(E29:E32)</f>
        <v>12406.550000000001</v>
      </c>
      <c r="F33" s="46" t="s">
        <v>105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s="2" customFormat="1" ht="30" customHeight="1">
      <c r="A34" s="10"/>
      <c r="B34" s="25" t="s">
        <v>34</v>
      </c>
      <c r="C34" s="26">
        <v>2009</v>
      </c>
      <c r="D34" s="27">
        <v>46900</v>
      </c>
      <c r="E34" s="27">
        <v>1556.79</v>
      </c>
      <c r="F34" s="28" t="s">
        <v>35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s="2" customFormat="1" ht="30" customHeight="1">
      <c r="A35" s="10"/>
      <c r="B35" s="16" t="s">
        <v>36</v>
      </c>
      <c r="C35" s="5">
        <v>2009</v>
      </c>
      <c r="D35" s="6">
        <v>17290</v>
      </c>
      <c r="E35" s="6">
        <v>573.92</v>
      </c>
      <c r="F35" s="17" t="s">
        <v>37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s="2" customFormat="1" ht="30" customHeight="1">
      <c r="A36" s="10"/>
      <c r="B36" s="16" t="s">
        <v>38</v>
      </c>
      <c r="C36" s="5">
        <v>2009</v>
      </c>
      <c r="D36" s="6">
        <v>73151.35</v>
      </c>
      <c r="E36" s="6">
        <v>2428.18</v>
      </c>
      <c r="F36" s="17" t="s">
        <v>39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s="2" customFormat="1" ht="30" customHeight="1" thickBot="1">
      <c r="A37" s="10"/>
      <c r="B37" s="21" t="s">
        <v>40</v>
      </c>
      <c r="C37" s="22">
        <v>2009</v>
      </c>
      <c r="D37" s="23">
        <v>36359.67</v>
      </c>
      <c r="E37" s="23">
        <v>1206.92</v>
      </c>
      <c r="F37" s="24" t="s">
        <v>41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s="2" customFormat="1" ht="30" customHeight="1" thickBot="1">
      <c r="A38" s="10"/>
      <c r="B38" s="43"/>
      <c r="C38" s="44"/>
      <c r="D38" s="45">
        <f>SUM(D34:D37)</f>
        <v>173701.02000000002</v>
      </c>
      <c r="E38" s="45">
        <f>SUM(E34:E37)</f>
        <v>5765.8099999999995</v>
      </c>
      <c r="F38" s="46" t="s">
        <v>106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s="2" customFormat="1" ht="30" customHeight="1">
      <c r="A39" s="10"/>
      <c r="B39" s="25" t="s">
        <v>42</v>
      </c>
      <c r="C39" s="26">
        <v>2010</v>
      </c>
      <c r="D39" s="27">
        <v>100018.32</v>
      </c>
      <c r="E39" s="27">
        <v>3320</v>
      </c>
      <c r="F39" s="28" t="s">
        <v>43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s="2" customFormat="1" ht="30" customHeight="1">
      <c r="A40" s="10"/>
      <c r="B40" s="16" t="s">
        <v>44</v>
      </c>
      <c r="C40" s="5">
        <v>2010</v>
      </c>
      <c r="D40" s="6">
        <v>13692.27</v>
      </c>
      <c r="E40" s="6">
        <v>454.5</v>
      </c>
      <c r="F40" s="17" t="s">
        <v>45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s="2" customFormat="1" ht="30" customHeight="1">
      <c r="A41" s="10"/>
      <c r="B41" s="16" t="s">
        <v>46</v>
      </c>
      <c r="C41" s="5">
        <v>2010</v>
      </c>
      <c r="D41" s="6">
        <v>538466.1</v>
      </c>
      <c r="E41" s="6">
        <v>17873.8</v>
      </c>
      <c r="F41" s="17" t="s">
        <v>47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s="2" customFormat="1" ht="30" customHeight="1" thickBot="1">
      <c r="A42" s="10"/>
      <c r="B42" s="21" t="s">
        <v>48</v>
      </c>
      <c r="C42" s="22">
        <v>2010</v>
      </c>
      <c r="D42" s="23">
        <v>13027.99</v>
      </c>
      <c r="E42" s="23">
        <v>432.45</v>
      </c>
      <c r="F42" s="24" t="s">
        <v>49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s="2" customFormat="1" ht="30" customHeight="1" thickBot="1">
      <c r="A43" s="10"/>
      <c r="B43" s="43"/>
      <c r="C43" s="44"/>
      <c r="D43" s="45">
        <f>SUM(D39:D42)</f>
        <v>665204.6799999999</v>
      </c>
      <c r="E43" s="45">
        <f>SUM(E39:E42)</f>
        <v>22080.75</v>
      </c>
      <c r="F43" s="46" t="s">
        <v>107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s="2" customFormat="1" ht="30" customHeight="1">
      <c r="A44" s="10"/>
      <c r="B44" s="25" t="s">
        <v>50</v>
      </c>
      <c r="C44" s="26">
        <v>2011</v>
      </c>
      <c r="D44" s="27">
        <v>112038.59</v>
      </c>
      <c r="E44" s="27">
        <v>3719</v>
      </c>
      <c r="F44" s="28" t="s">
        <v>51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s="2" customFormat="1" ht="30" customHeight="1">
      <c r="A45" s="10"/>
      <c r="B45" s="16" t="s">
        <v>52</v>
      </c>
      <c r="C45" s="5">
        <v>2011</v>
      </c>
      <c r="D45" s="6">
        <v>84467.28</v>
      </c>
      <c r="E45" s="6">
        <v>2803.8</v>
      </c>
      <c r="F45" s="17" t="s">
        <v>53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s="2" customFormat="1" ht="30" customHeight="1">
      <c r="A46" s="10"/>
      <c r="B46" s="16" t="s">
        <v>54</v>
      </c>
      <c r="C46" s="5">
        <v>2011</v>
      </c>
      <c r="D46" s="6">
        <v>135892.66</v>
      </c>
      <c r="E46" s="6">
        <v>4510.81</v>
      </c>
      <c r="F46" s="17" t="s">
        <v>55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s="2" customFormat="1" ht="30" customHeight="1">
      <c r="A47" s="10"/>
      <c r="B47" s="16" t="s">
        <v>56</v>
      </c>
      <c r="C47" s="5">
        <v>2011</v>
      </c>
      <c r="D47" s="6">
        <v>40835.79</v>
      </c>
      <c r="E47" s="6">
        <v>1355.5</v>
      </c>
      <c r="F47" s="17" t="s">
        <v>57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s="2" customFormat="1" ht="30" customHeight="1">
      <c r="A48" s="10"/>
      <c r="B48" s="16" t="s">
        <v>58</v>
      </c>
      <c r="C48" s="5">
        <v>2011</v>
      </c>
      <c r="D48" s="6">
        <v>92183.75</v>
      </c>
      <c r="E48" s="6">
        <v>3059.94</v>
      </c>
      <c r="F48" s="17" t="s">
        <v>59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s="2" customFormat="1" ht="30" customHeight="1" thickBot="1">
      <c r="A49" s="10"/>
      <c r="B49" s="21" t="s">
        <v>60</v>
      </c>
      <c r="C49" s="22">
        <v>2011</v>
      </c>
      <c r="D49" s="23">
        <v>42599.97</v>
      </c>
      <c r="E49" s="23">
        <v>1414.06</v>
      </c>
      <c r="F49" s="24" t="s">
        <v>61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s="2" customFormat="1" ht="30" customHeight="1" thickBot="1">
      <c r="A50" s="10"/>
      <c r="B50" s="55"/>
      <c r="C50" s="56"/>
      <c r="D50" s="57">
        <f>SUM(D44:D49)</f>
        <v>508018.04000000004</v>
      </c>
      <c r="E50" s="57">
        <f>SUM(E44:E49)</f>
        <v>16863.11</v>
      </c>
      <c r="F50" s="58" t="s">
        <v>108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s="2" customFormat="1" ht="30" customHeight="1">
      <c r="A51" s="10"/>
      <c r="B51" s="25" t="s">
        <v>62</v>
      </c>
      <c r="C51" s="26">
        <v>2012</v>
      </c>
      <c r="D51" s="27">
        <v>331325.75</v>
      </c>
      <c r="E51" s="27">
        <v>10998</v>
      </c>
      <c r="F51" s="28" t="s">
        <v>63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s="2" customFormat="1" ht="30" customHeight="1">
      <c r="A52" s="10"/>
      <c r="B52" s="16" t="s">
        <v>64</v>
      </c>
      <c r="C52" s="5">
        <v>2012</v>
      </c>
      <c r="D52" s="6">
        <v>135567</v>
      </c>
      <c r="E52" s="6">
        <v>4500</v>
      </c>
      <c r="F52" s="17" t="s">
        <v>65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s="2" customFormat="1" ht="30" customHeight="1">
      <c r="A53" s="10"/>
      <c r="B53" s="16" t="s">
        <v>66</v>
      </c>
      <c r="C53" s="5">
        <v>2012</v>
      </c>
      <c r="D53" s="6">
        <v>2982.47</v>
      </c>
      <c r="E53" s="6">
        <v>99</v>
      </c>
      <c r="F53" s="17" t="s">
        <v>67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s="2" customFormat="1" ht="30" customHeight="1">
      <c r="A54" s="10"/>
      <c r="B54" s="16" t="s">
        <v>68</v>
      </c>
      <c r="C54" s="5">
        <v>2012</v>
      </c>
      <c r="D54" s="6">
        <v>53865.29</v>
      </c>
      <c r="E54" s="6">
        <v>1788</v>
      </c>
      <c r="F54" s="17" t="s">
        <v>69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s="2" customFormat="1" ht="30" customHeight="1">
      <c r="A55" s="10"/>
      <c r="B55" s="16" t="s">
        <v>70</v>
      </c>
      <c r="C55" s="5">
        <v>2012</v>
      </c>
      <c r="D55" s="6">
        <v>338208.33</v>
      </c>
      <c r="E55" s="6">
        <v>11226.46</v>
      </c>
      <c r="F55" s="17" t="s">
        <v>71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s="2" customFormat="1" ht="30" customHeight="1">
      <c r="A56" s="10"/>
      <c r="B56" s="16" t="s">
        <v>72</v>
      </c>
      <c r="C56" s="5">
        <v>2012</v>
      </c>
      <c r="D56" s="6">
        <v>63083.84</v>
      </c>
      <c r="E56" s="6">
        <v>2094</v>
      </c>
      <c r="F56" s="17" t="s">
        <v>73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s="2" customFormat="1" ht="30" customHeight="1" thickBot="1">
      <c r="A57" s="10"/>
      <c r="B57" s="21" t="s">
        <v>74</v>
      </c>
      <c r="C57" s="22">
        <v>2012</v>
      </c>
      <c r="D57" s="23">
        <v>7501.37</v>
      </c>
      <c r="E57" s="23">
        <v>249</v>
      </c>
      <c r="F57" s="24" t="s">
        <v>75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s="2" customFormat="1" ht="30.75" customHeight="1">
      <c r="A58" s="10"/>
      <c r="B58" s="47"/>
      <c r="C58" s="51"/>
      <c r="D58" s="49">
        <f>SUM(D51:D57)</f>
        <v>932534.0499999999</v>
      </c>
      <c r="E58" s="49">
        <f>SUM(E51:E57)</f>
        <v>30954.46</v>
      </c>
      <c r="F58" s="50" t="s">
        <v>109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s="2" customFormat="1" ht="30.75" customHeight="1" thickBot="1">
      <c r="A59" s="10"/>
      <c r="B59" s="29"/>
      <c r="C59" s="33"/>
      <c r="D59" s="34">
        <f>D15+D18+D23+D28+D33+D38+D43+D50+D58</f>
        <v>8296594.51</v>
      </c>
      <c r="E59" s="34">
        <f>E15+E18+E23+E28+E33+E38+E43+E50+E58</f>
        <v>275396.48</v>
      </c>
      <c r="F59" s="35" t="s">
        <v>113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s="2" customFormat="1" ht="30" customHeight="1">
      <c r="A60" s="10"/>
      <c r="B60" s="36" t="s">
        <v>76</v>
      </c>
      <c r="C60" s="37">
        <v>2013</v>
      </c>
      <c r="D60" s="38">
        <v>41875.14</v>
      </c>
      <c r="E60" s="38">
        <v>1390</v>
      </c>
      <c r="F60" s="28" t="s">
        <v>77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s="2" customFormat="1" ht="30" customHeight="1">
      <c r="A61" s="10"/>
      <c r="B61" s="18" t="s">
        <v>78</v>
      </c>
      <c r="C61" s="4">
        <v>2013</v>
      </c>
      <c r="D61" s="7">
        <v>250419.36</v>
      </c>
      <c r="E61" s="7">
        <v>8312.4</v>
      </c>
      <c r="F61" s="17" t="s">
        <v>79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s="2" customFormat="1" ht="30" customHeight="1" thickBot="1">
      <c r="A62" s="10"/>
      <c r="B62" s="19" t="s">
        <v>80</v>
      </c>
      <c r="C62" s="20">
        <v>2013</v>
      </c>
      <c r="D62" s="39">
        <v>60252</v>
      </c>
      <c r="E62" s="39">
        <v>2000</v>
      </c>
      <c r="F62" s="24" t="s">
        <v>81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s="2" customFormat="1" ht="30" customHeight="1">
      <c r="A63" s="10"/>
      <c r="B63" s="52"/>
      <c r="C63" s="53"/>
      <c r="D63" s="54">
        <f>SUM(D60:D62)</f>
        <v>352546.5</v>
      </c>
      <c r="E63" s="54">
        <f>SUM(E60:E62)</f>
        <v>11702.4</v>
      </c>
      <c r="F63" s="50" t="s">
        <v>110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s="2" customFormat="1" ht="30" customHeight="1" thickBot="1">
      <c r="A64" s="10"/>
      <c r="B64" s="40"/>
      <c r="C64" s="41"/>
      <c r="D64" s="42">
        <f>D15+D18+D23+D28+D33+D38+D43+D50+D58+D63</f>
        <v>8649141.01</v>
      </c>
      <c r="E64" s="42">
        <f>E15+E18+E23+E28+E33+E38+E43+E50+E58+E63</f>
        <v>287098.88</v>
      </c>
      <c r="F64" s="35" t="s">
        <v>111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s="2" customFormat="1" ht="30" customHeight="1">
      <c r="A65" s="10"/>
      <c r="B65" s="36" t="s">
        <v>82</v>
      </c>
      <c r="C65" s="37">
        <v>2014</v>
      </c>
      <c r="D65" s="38">
        <v>78954.22</v>
      </c>
      <c r="E65" s="38">
        <v>2620.8</v>
      </c>
      <c r="F65" s="28" t="s">
        <v>83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s="2" customFormat="1" ht="30" customHeight="1">
      <c r="A66" s="10"/>
      <c r="B66" s="18" t="s">
        <v>84</v>
      </c>
      <c r="C66" s="4">
        <v>2014</v>
      </c>
      <c r="D66" s="7">
        <v>47900.34</v>
      </c>
      <c r="E66" s="7">
        <v>1590</v>
      </c>
      <c r="F66" s="17" t="s">
        <v>85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s="2" customFormat="1" ht="30" customHeight="1">
      <c r="A67" s="10"/>
      <c r="B67" s="18" t="s">
        <v>86</v>
      </c>
      <c r="C67" s="4">
        <v>2014</v>
      </c>
      <c r="D67" s="7">
        <v>69289.8</v>
      </c>
      <c r="E67" s="7">
        <v>2300</v>
      </c>
      <c r="F67" s="17" t="s">
        <v>87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s="2" customFormat="1" ht="30" customHeight="1">
      <c r="A68" s="10"/>
      <c r="B68" s="18" t="s">
        <v>88</v>
      </c>
      <c r="C68" s="4">
        <v>2014</v>
      </c>
      <c r="D68" s="7">
        <v>9037.8</v>
      </c>
      <c r="E68" s="7">
        <v>300</v>
      </c>
      <c r="F68" s="17" t="s">
        <v>89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s="2" customFormat="1" ht="30" customHeight="1">
      <c r="A69" s="10"/>
      <c r="B69" s="18" t="s">
        <v>90</v>
      </c>
      <c r="C69" s="4">
        <v>2014</v>
      </c>
      <c r="D69" s="7">
        <v>423812.57</v>
      </c>
      <c r="E69" s="7">
        <v>14068</v>
      </c>
      <c r="F69" s="17" t="s">
        <v>91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s="2" customFormat="1" ht="30" customHeight="1">
      <c r="A70" s="10"/>
      <c r="B70" s="18" t="s">
        <v>92</v>
      </c>
      <c r="C70" s="4">
        <v>2014</v>
      </c>
      <c r="D70" s="7">
        <v>380166</v>
      </c>
      <c r="E70" s="7">
        <v>12619.2</v>
      </c>
      <c r="F70" s="17" t="s">
        <v>93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s="2" customFormat="1" ht="30" customHeight="1">
      <c r="A71" s="10"/>
      <c r="B71" s="18" t="s">
        <v>94</v>
      </c>
      <c r="C71" s="4">
        <v>2014</v>
      </c>
      <c r="D71" s="7">
        <v>156474.44</v>
      </c>
      <c r="E71" s="7">
        <v>5194</v>
      </c>
      <c r="F71" s="17" t="s">
        <v>95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s="2" customFormat="1" ht="30" customHeight="1">
      <c r="A72" s="10"/>
      <c r="B72" s="18" t="s">
        <v>96</v>
      </c>
      <c r="C72" s="4">
        <v>2014</v>
      </c>
      <c r="D72" s="7">
        <v>72754.29</v>
      </c>
      <c r="E72" s="7">
        <v>2415.3</v>
      </c>
      <c r="F72" s="17" t="s">
        <v>97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s="2" customFormat="1" ht="30" customHeight="1" thickBot="1">
      <c r="A73" s="10"/>
      <c r="B73" s="19" t="s">
        <v>98</v>
      </c>
      <c r="C73" s="20">
        <v>2014</v>
      </c>
      <c r="D73" s="39">
        <v>47123.1</v>
      </c>
      <c r="E73" s="39">
        <v>1564.2</v>
      </c>
      <c r="F73" s="24" t="s">
        <v>99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s="2" customFormat="1" ht="30.75" customHeight="1" thickBot="1">
      <c r="A74" s="10"/>
      <c r="B74" s="60"/>
      <c r="C74" s="61"/>
      <c r="D74" s="62">
        <f>SUM(D65:D73)</f>
        <v>1285512.56</v>
      </c>
      <c r="E74" s="62">
        <f>SUM(E65:E73)</f>
        <v>42671.5</v>
      </c>
      <c r="F74" s="58" t="s">
        <v>112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s="2" customFormat="1" ht="30.75" customHeight="1" thickBot="1">
      <c r="A75" s="10"/>
      <c r="B75" s="69"/>
      <c r="C75" s="63"/>
      <c r="D75" s="67">
        <f>D64+D74</f>
        <v>9934653.57</v>
      </c>
      <c r="E75" s="67">
        <f>E64+E74</f>
        <v>329770.38</v>
      </c>
      <c r="F75" s="68" t="s">
        <v>114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s="2" customFormat="1" ht="30.75" customHeight="1" thickBot="1">
      <c r="A76" s="10"/>
      <c r="B76" s="69" t="s">
        <v>125</v>
      </c>
      <c r="C76" s="70">
        <v>2015</v>
      </c>
      <c r="D76" s="64"/>
      <c r="E76" s="65">
        <v>930</v>
      </c>
      <c r="F76" s="66" t="s">
        <v>117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s="2" customFormat="1" ht="30.75" customHeight="1" thickBot="1">
      <c r="A77" s="10"/>
      <c r="B77" s="69" t="s">
        <v>126</v>
      </c>
      <c r="C77" s="63">
        <v>2015</v>
      </c>
      <c r="D77" s="64"/>
      <c r="E77" s="65">
        <v>1072.82</v>
      </c>
      <c r="F77" s="66" t="s">
        <v>118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s="2" customFormat="1" ht="30.75" customHeight="1" thickBot="1">
      <c r="A78" s="10"/>
      <c r="B78" s="69" t="s">
        <v>127</v>
      </c>
      <c r="C78" s="63">
        <v>2015</v>
      </c>
      <c r="D78" s="64"/>
      <c r="E78" s="65">
        <v>600</v>
      </c>
      <c r="F78" s="66" t="s">
        <v>119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s="2" customFormat="1" ht="30.75" customHeight="1" thickBot="1">
      <c r="A79" s="10"/>
      <c r="B79" s="69" t="s">
        <v>128</v>
      </c>
      <c r="C79" s="63">
        <v>2015</v>
      </c>
      <c r="D79" s="64"/>
      <c r="E79" s="65">
        <v>3360</v>
      </c>
      <c r="F79" s="66" t="s">
        <v>120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s="2" customFormat="1" ht="30.75" customHeight="1" thickBot="1">
      <c r="A80" s="10"/>
      <c r="B80" s="69" t="s">
        <v>129</v>
      </c>
      <c r="C80" s="63">
        <v>2015</v>
      </c>
      <c r="D80" s="64"/>
      <c r="E80" s="65">
        <v>409</v>
      </c>
      <c r="F80" s="66" t="s">
        <v>121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s="2" customFormat="1" ht="30.75" customHeight="1" thickBot="1">
      <c r="A81" s="10"/>
      <c r="B81" s="69" t="s">
        <v>130</v>
      </c>
      <c r="C81" s="63">
        <v>2015</v>
      </c>
      <c r="D81" s="64"/>
      <c r="E81" s="65">
        <v>1357.92</v>
      </c>
      <c r="F81" s="66" t="s">
        <v>122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s="2" customFormat="1" ht="30.75" customHeight="1" thickBot="1">
      <c r="A82" s="10"/>
      <c r="B82" s="69" t="s">
        <v>131</v>
      </c>
      <c r="C82" s="63">
        <v>2015</v>
      </c>
      <c r="D82" s="64"/>
      <c r="E82" s="65">
        <v>2497.71</v>
      </c>
      <c r="F82" s="66" t="s">
        <v>123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s="2" customFormat="1" ht="30.75" customHeight="1" thickBot="1">
      <c r="A83" s="10"/>
      <c r="B83" s="60"/>
      <c r="C83" s="61"/>
      <c r="D83" s="62"/>
      <c r="E83" s="62">
        <f>SUM(E76:E82)</f>
        <v>10227.45</v>
      </c>
      <c r="F83" s="58" t="s">
        <v>116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s="2" customFormat="1" ht="30.75" customHeight="1" thickBot="1">
      <c r="A84" s="10"/>
      <c r="B84" s="59"/>
      <c r="C84" s="71"/>
      <c r="D84" s="71"/>
      <c r="E84" s="106">
        <f>E75+E83</f>
        <v>339997.83</v>
      </c>
      <c r="F84" s="72" t="s">
        <v>124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s="2" customFormat="1" ht="30" customHeight="1" thickBot="1">
      <c r="A85" s="10"/>
      <c r="B85" s="73" t="s">
        <v>132</v>
      </c>
      <c r="C85" s="74">
        <v>2016</v>
      </c>
      <c r="D85" s="74" t="s">
        <v>138</v>
      </c>
      <c r="E85" s="103">
        <v>33228</v>
      </c>
      <c r="F85" s="76" t="s">
        <v>133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2:6" ht="32.25" customHeight="1" thickBot="1">
      <c r="B86" s="73" t="s">
        <v>134</v>
      </c>
      <c r="C86" s="74">
        <v>2016</v>
      </c>
      <c r="D86" s="75" t="s">
        <v>138</v>
      </c>
      <c r="E86" s="103">
        <v>7182</v>
      </c>
      <c r="F86" s="77" t="s">
        <v>137</v>
      </c>
    </row>
    <row r="87" spans="2:6" ht="30" customHeight="1" thickBot="1">
      <c r="B87" s="73" t="s">
        <v>135</v>
      </c>
      <c r="C87" s="74">
        <v>2016</v>
      </c>
      <c r="D87" s="75" t="s">
        <v>139</v>
      </c>
      <c r="E87" s="103">
        <v>708</v>
      </c>
      <c r="F87" s="77" t="s">
        <v>140</v>
      </c>
    </row>
    <row r="88" spans="2:6" ht="30" customHeight="1" thickBot="1">
      <c r="B88" s="73" t="s">
        <v>136</v>
      </c>
      <c r="C88" s="74">
        <v>2016</v>
      </c>
      <c r="D88" s="75" t="s">
        <v>139</v>
      </c>
      <c r="E88" s="103">
        <v>5000</v>
      </c>
      <c r="F88" s="77" t="s">
        <v>141</v>
      </c>
    </row>
    <row r="89" spans="2:6" ht="30" customHeight="1" thickBot="1">
      <c r="B89" s="73" t="s">
        <v>142</v>
      </c>
      <c r="C89" s="80">
        <v>2016</v>
      </c>
      <c r="D89" s="81" t="s">
        <v>139</v>
      </c>
      <c r="E89" s="104">
        <v>1104</v>
      </c>
      <c r="F89" s="102" t="s">
        <v>190</v>
      </c>
    </row>
    <row r="90" spans="2:6" ht="31.5" customHeight="1" thickBot="1">
      <c r="B90" s="73" t="s">
        <v>145</v>
      </c>
      <c r="C90" s="80">
        <v>2016</v>
      </c>
      <c r="D90" s="81" t="s">
        <v>143</v>
      </c>
      <c r="E90" s="104">
        <v>249</v>
      </c>
      <c r="F90" s="82" t="s">
        <v>144</v>
      </c>
    </row>
    <row r="91" spans="2:6" ht="30" customHeight="1" thickBot="1">
      <c r="B91" s="73" t="s">
        <v>147</v>
      </c>
      <c r="C91" s="74">
        <v>2016</v>
      </c>
      <c r="D91" s="75" t="s">
        <v>169</v>
      </c>
      <c r="E91" s="103">
        <v>1084.2</v>
      </c>
      <c r="F91" s="78" t="s">
        <v>146</v>
      </c>
    </row>
    <row r="92" spans="2:6" ht="30" customHeight="1" thickBot="1">
      <c r="B92" s="73" t="s">
        <v>148</v>
      </c>
      <c r="C92" s="74">
        <v>2016</v>
      </c>
      <c r="D92" s="75" t="s">
        <v>169</v>
      </c>
      <c r="E92" s="103">
        <v>3185.3</v>
      </c>
      <c r="F92" s="78" t="s">
        <v>154</v>
      </c>
    </row>
    <row r="93" spans="2:6" ht="30" customHeight="1" thickBot="1">
      <c r="B93" s="73" t="s">
        <v>149</v>
      </c>
      <c r="C93" s="74">
        <v>2016</v>
      </c>
      <c r="D93" s="75" t="s">
        <v>156</v>
      </c>
      <c r="E93" s="103">
        <v>879.6</v>
      </c>
      <c r="F93" s="78" t="s">
        <v>155</v>
      </c>
    </row>
    <row r="94" spans="2:6" ht="30" customHeight="1" thickBot="1">
      <c r="B94" s="73" t="s">
        <v>150</v>
      </c>
      <c r="C94" s="74">
        <v>2016</v>
      </c>
      <c r="D94" s="75" t="s">
        <v>157</v>
      </c>
      <c r="E94" s="103">
        <v>2540.44</v>
      </c>
      <c r="F94" s="78" t="s">
        <v>158</v>
      </c>
    </row>
    <row r="95" spans="2:6" ht="30" customHeight="1" thickBot="1">
      <c r="B95" s="73" t="s">
        <v>151</v>
      </c>
      <c r="C95" s="74">
        <v>2016</v>
      </c>
      <c r="D95" s="75" t="s">
        <v>160</v>
      </c>
      <c r="E95" s="103">
        <v>2154</v>
      </c>
      <c r="F95" s="78" t="s">
        <v>159</v>
      </c>
    </row>
    <row r="96" spans="2:9" ht="30" customHeight="1" thickBot="1">
      <c r="B96" s="73" t="s">
        <v>152</v>
      </c>
      <c r="C96" s="74">
        <v>2016</v>
      </c>
      <c r="D96" s="75" t="s">
        <v>161</v>
      </c>
      <c r="E96" s="103">
        <v>1490</v>
      </c>
      <c r="F96" s="76" t="s">
        <v>162</v>
      </c>
      <c r="I96" s="87"/>
    </row>
    <row r="97" spans="2:9" ht="30" customHeight="1" thickBot="1">
      <c r="B97" s="73" t="s">
        <v>153</v>
      </c>
      <c r="C97" s="74">
        <v>2016</v>
      </c>
      <c r="D97" s="75" t="s">
        <v>164</v>
      </c>
      <c r="E97" s="103">
        <v>3919.99</v>
      </c>
      <c r="F97" s="78" t="s">
        <v>163</v>
      </c>
      <c r="I97" s="88"/>
    </row>
    <row r="98" spans="2:9" ht="30" customHeight="1" thickBot="1">
      <c r="B98" s="73" t="s">
        <v>170</v>
      </c>
      <c r="C98" s="74">
        <v>2016</v>
      </c>
      <c r="D98" s="75" t="s">
        <v>165</v>
      </c>
      <c r="E98" s="103">
        <v>4850</v>
      </c>
      <c r="F98" s="78" t="s">
        <v>166</v>
      </c>
      <c r="I98" s="11"/>
    </row>
    <row r="99" spans="2:6" ht="30" customHeight="1" thickBot="1">
      <c r="B99" s="83"/>
      <c r="C99" s="84"/>
      <c r="D99" s="85"/>
      <c r="E99" s="86">
        <f>SUM(E85:E98)</f>
        <v>67574.53</v>
      </c>
      <c r="F99" s="58" t="s">
        <v>167</v>
      </c>
    </row>
    <row r="100" spans="2:6" ht="30" customHeight="1" thickBot="1">
      <c r="B100" s="89"/>
      <c r="C100" s="90"/>
      <c r="D100" s="90"/>
      <c r="E100" s="91">
        <f>E15+E18+E23+E28+E33+E38+E43+E50+E58+E63+E74+E83+E99</f>
        <v>407572.36</v>
      </c>
      <c r="F100" s="92" t="s">
        <v>168</v>
      </c>
    </row>
    <row r="101" spans="2:6" ht="30" customHeight="1" thickBot="1">
      <c r="B101" s="79" t="s">
        <v>185</v>
      </c>
      <c r="C101" s="80">
        <v>2017</v>
      </c>
      <c r="D101" s="81" t="s">
        <v>171</v>
      </c>
      <c r="E101" s="104">
        <v>1958.7</v>
      </c>
      <c r="F101" s="82" t="s">
        <v>172</v>
      </c>
    </row>
    <row r="102" spans="2:6" ht="30" customHeight="1" thickBot="1">
      <c r="B102" s="79" t="s">
        <v>175</v>
      </c>
      <c r="C102" s="74">
        <v>2017</v>
      </c>
      <c r="D102" s="75" t="s">
        <v>173</v>
      </c>
      <c r="E102" s="103">
        <v>5000</v>
      </c>
      <c r="F102" s="78" t="s">
        <v>174</v>
      </c>
    </row>
    <row r="103" spans="2:6" ht="30" customHeight="1" thickBot="1">
      <c r="B103" s="79" t="s">
        <v>177</v>
      </c>
      <c r="C103" s="94">
        <v>2017</v>
      </c>
      <c r="D103" s="95" t="s">
        <v>164</v>
      </c>
      <c r="E103" s="105">
        <v>776.52</v>
      </c>
      <c r="F103" s="96" t="s">
        <v>176</v>
      </c>
    </row>
    <row r="104" spans="2:6" ht="30" customHeight="1" thickBot="1">
      <c r="B104" s="79" t="s">
        <v>186</v>
      </c>
      <c r="C104" s="74">
        <v>2017</v>
      </c>
      <c r="D104" s="75" t="s">
        <v>139</v>
      </c>
      <c r="E104" s="103">
        <v>360.6</v>
      </c>
      <c r="F104" s="78" t="s">
        <v>178</v>
      </c>
    </row>
    <row r="105" spans="2:6" ht="30" customHeight="1" thickBot="1">
      <c r="B105" s="79" t="s">
        <v>187</v>
      </c>
      <c r="C105" s="94">
        <v>2017</v>
      </c>
      <c r="D105" s="95" t="s">
        <v>139</v>
      </c>
      <c r="E105" s="105">
        <v>218.4</v>
      </c>
      <c r="F105" s="96" t="s">
        <v>179</v>
      </c>
    </row>
    <row r="106" spans="2:6" ht="30" customHeight="1" thickBot="1">
      <c r="B106" s="79" t="s">
        <v>188</v>
      </c>
      <c r="C106" s="74">
        <v>2017</v>
      </c>
      <c r="D106" s="75" t="s">
        <v>180</v>
      </c>
      <c r="E106" s="103">
        <f>485.1+223.2</f>
        <v>708.3</v>
      </c>
      <c r="F106" s="78" t="s">
        <v>181</v>
      </c>
    </row>
    <row r="107" spans="2:6" ht="30" customHeight="1" thickBot="1">
      <c r="B107" s="79" t="s">
        <v>189</v>
      </c>
      <c r="C107" s="94">
        <v>2017</v>
      </c>
      <c r="D107" s="95" t="s">
        <v>182</v>
      </c>
      <c r="E107" s="105">
        <v>1466.4</v>
      </c>
      <c r="F107" s="96" t="s">
        <v>183</v>
      </c>
    </row>
    <row r="108" spans="2:6" ht="30" customHeight="1" thickBot="1">
      <c r="B108" s="97"/>
      <c r="C108" s="98"/>
      <c r="D108" s="99"/>
      <c r="E108" s="101">
        <f>SUM(E101:E107)</f>
        <v>10488.919999999998</v>
      </c>
      <c r="F108" s="100" t="s">
        <v>184</v>
      </c>
    </row>
    <row r="109" spans="2:6" ht="30" customHeight="1" thickBot="1">
      <c r="B109" s="73" t="s">
        <v>192</v>
      </c>
      <c r="C109" s="74">
        <v>2017</v>
      </c>
      <c r="D109" s="75" t="s">
        <v>157</v>
      </c>
      <c r="E109" s="109">
        <f>(3936.36+930)/2</f>
        <v>2433.1800000000003</v>
      </c>
      <c r="F109" s="110" t="s">
        <v>198</v>
      </c>
    </row>
    <row r="110" spans="2:6" ht="30" customHeight="1" thickBot="1">
      <c r="B110" s="93" t="s">
        <v>193</v>
      </c>
      <c r="C110" s="94">
        <v>2017</v>
      </c>
      <c r="D110" s="95" t="s">
        <v>199</v>
      </c>
      <c r="E110" s="111">
        <f>(3936.36+930)/2</f>
        <v>2433.1800000000003</v>
      </c>
      <c r="F110" s="112" t="s">
        <v>198</v>
      </c>
    </row>
    <row r="111" spans="2:6" ht="30" customHeight="1" thickBot="1">
      <c r="B111" s="73" t="s">
        <v>194</v>
      </c>
      <c r="C111" s="74">
        <v>2017</v>
      </c>
      <c r="D111" s="75" t="s">
        <v>161</v>
      </c>
      <c r="E111" s="75">
        <v>229</v>
      </c>
      <c r="F111" s="78" t="s">
        <v>200</v>
      </c>
    </row>
    <row r="112" spans="2:6" ht="42.75" customHeight="1" thickBot="1">
      <c r="B112" s="93" t="s">
        <v>195</v>
      </c>
      <c r="C112" s="94">
        <v>2017</v>
      </c>
      <c r="D112" s="95" t="s">
        <v>173</v>
      </c>
      <c r="E112" s="95">
        <v>4722.84</v>
      </c>
      <c r="F112" s="113" t="s">
        <v>202</v>
      </c>
    </row>
    <row r="113" spans="2:6" ht="30" customHeight="1" thickBot="1">
      <c r="B113" s="73" t="s">
        <v>196</v>
      </c>
      <c r="C113" s="74">
        <v>2017</v>
      </c>
      <c r="D113" s="75" t="s">
        <v>160</v>
      </c>
      <c r="E113" s="75">
        <v>3120</v>
      </c>
      <c r="F113" s="78" t="s">
        <v>203</v>
      </c>
    </row>
    <row r="114" spans="2:6" ht="30" customHeight="1" thickBot="1">
      <c r="B114" s="93" t="s">
        <v>197</v>
      </c>
      <c r="C114" s="94">
        <v>2017</v>
      </c>
      <c r="D114" s="95" t="s">
        <v>143</v>
      </c>
      <c r="E114" s="95">
        <v>2190</v>
      </c>
      <c r="F114" s="96" t="s">
        <v>204</v>
      </c>
    </row>
    <row r="115" spans="2:6" ht="30" customHeight="1" thickBot="1">
      <c r="B115" s="73" t="s">
        <v>201</v>
      </c>
      <c r="C115" s="74">
        <v>2017</v>
      </c>
      <c r="D115" s="75" t="s">
        <v>143</v>
      </c>
      <c r="E115" s="75">
        <v>2400</v>
      </c>
      <c r="F115" s="78" t="s">
        <v>207</v>
      </c>
    </row>
    <row r="116" spans="2:6" ht="30" customHeight="1" thickBot="1">
      <c r="B116" s="73" t="s">
        <v>205</v>
      </c>
      <c r="C116" s="74">
        <v>2017</v>
      </c>
      <c r="D116" s="75" t="s">
        <v>156</v>
      </c>
      <c r="E116" s="75">
        <v>879.6</v>
      </c>
      <c r="F116" s="78" t="s">
        <v>155</v>
      </c>
    </row>
    <row r="117" spans="2:6" ht="30" customHeight="1" thickBot="1">
      <c r="B117" s="73" t="s">
        <v>206</v>
      </c>
      <c r="C117" s="74">
        <v>2017</v>
      </c>
      <c r="D117" s="75" t="s">
        <v>208</v>
      </c>
      <c r="E117" s="75">
        <v>116.86</v>
      </c>
      <c r="F117" s="78" t="s">
        <v>209</v>
      </c>
    </row>
    <row r="118" spans="2:6" ht="30" customHeight="1" thickBot="1">
      <c r="B118" s="97"/>
      <c r="C118" s="98"/>
      <c r="D118" s="99"/>
      <c r="E118" s="101">
        <f>E108+(E109+E110+E111+E112+E113+E114+E115+E116+E117)</f>
        <v>29013.579999999998</v>
      </c>
      <c r="F118" s="58" t="s">
        <v>210</v>
      </c>
    </row>
    <row r="119" spans="2:6" ht="30" customHeight="1" thickBot="1">
      <c r="B119" s="114"/>
      <c r="C119" s="115"/>
      <c r="D119" s="116"/>
      <c r="E119" s="117">
        <f>E118+E100</f>
        <v>436585.94</v>
      </c>
      <c r="F119" s="92" t="s">
        <v>211</v>
      </c>
    </row>
    <row r="120" spans="2:6" ht="30" customHeight="1" thickBot="1">
      <c r="B120" s="73"/>
      <c r="C120" s="74"/>
      <c r="D120" s="75"/>
      <c r="E120" s="75"/>
      <c r="F120" s="78"/>
    </row>
    <row r="121" spans="2:6" ht="30" customHeight="1" thickBot="1">
      <c r="B121" s="73"/>
      <c r="C121" s="74"/>
      <c r="D121" s="75"/>
      <c r="E121" s="75"/>
      <c r="F121" s="78"/>
    </row>
  </sheetData>
  <sheetProtection/>
  <mergeCells count="1">
    <mergeCell ref="B1:F2"/>
  </mergeCells>
  <printOptions/>
  <pageMargins left="0.787401575" right="0.787401575" top="0.984251969" bottom="0.984251969" header="0.4921259845" footer="0.4921259845"/>
  <pageSetup horizontalDpi="600" verticalDpi="600" orientation="portrait" paperSize="9" scale="83" r:id="rId2"/>
  <rowBreaks count="3" manualBreakCount="3">
    <brk id="28" max="255" man="1"/>
    <brk id="50" max="255" man="1"/>
    <brk id="79" max="5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NsP Liptovsky Mikulas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Kolenova</dc:creator>
  <cp:keywords/>
  <dc:description/>
  <cp:lastModifiedBy>Jana Cvengrosova Kolenova</cp:lastModifiedBy>
  <cp:lastPrinted>2016-12-20T09:42:29Z</cp:lastPrinted>
  <dcterms:created xsi:type="dcterms:W3CDTF">2015-01-21T08:49:57Z</dcterms:created>
  <dcterms:modified xsi:type="dcterms:W3CDTF">2018-01-05T13:18:25Z</dcterms:modified>
  <cp:category/>
  <cp:version/>
  <cp:contentType/>
  <cp:contentStatus/>
</cp:coreProperties>
</file>